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CIATIVA DE LEY 2018\"/>
    </mc:Choice>
  </mc:AlternateContent>
  <bookViews>
    <workbookView xWindow="240" yWindow="165" windowWidth="12240" windowHeight="7875"/>
  </bookViews>
  <sheets>
    <sheet name="CRI" sheetId="2" r:id="rId1"/>
    <sheet name="CALENDARIO" sheetId="4" r:id="rId2"/>
  </sheets>
  <definedNames>
    <definedName name="_xlnm.Print_Titles" localSheetId="1">CALENDARIO!$1:$2</definedName>
    <definedName name="_xlnm.Print_Titles" localSheetId="0">CRI!$1:$2</definedName>
  </definedNames>
  <calcPr calcId="152511"/>
</workbook>
</file>

<file path=xl/calcChain.xml><?xml version="1.0" encoding="utf-8"?>
<calcChain xmlns="http://schemas.openxmlformats.org/spreadsheetml/2006/main">
  <c r="N103" i="4" l="1"/>
  <c r="N103" i="2" l="1"/>
  <c r="O103" i="2" s="1"/>
  <c r="P102" i="2" s="1"/>
  <c r="N32" i="4" l="1"/>
  <c r="N19" i="4" l="1"/>
  <c r="N5" i="4"/>
  <c r="N9" i="4" l="1"/>
  <c r="N123" i="4" l="1"/>
  <c r="N123" i="2" s="1"/>
  <c r="O123" i="2" s="1"/>
  <c r="N5" i="2" l="1"/>
  <c r="N122" i="4" l="1"/>
  <c r="N122" i="2" s="1"/>
  <c r="O122" i="2" s="1"/>
  <c r="N125" i="4"/>
  <c r="Z134" i="4" l="1"/>
  <c r="O134" i="4"/>
  <c r="P134" i="4"/>
  <c r="Q134" i="4"/>
  <c r="R134" i="4"/>
  <c r="S134" i="4"/>
  <c r="T134" i="4"/>
  <c r="U134" i="4"/>
  <c r="V134" i="4"/>
  <c r="W134" i="4"/>
  <c r="X134" i="4"/>
  <c r="Y134" i="4"/>
  <c r="N6" i="4"/>
  <c r="N9" i="2"/>
  <c r="N10" i="4"/>
  <c r="N10" i="2" s="1"/>
  <c r="N11" i="4"/>
  <c r="N11" i="2" s="1"/>
  <c r="N12" i="4"/>
  <c r="N12" i="2" s="1"/>
  <c r="N13" i="4"/>
  <c r="N13" i="2" s="1"/>
  <c r="N14" i="4"/>
  <c r="N14" i="2" s="1"/>
  <c r="N15" i="4"/>
  <c r="N15" i="2" s="1"/>
  <c r="O15" i="2" s="1"/>
  <c r="N17" i="4"/>
  <c r="N17" i="2" s="1"/>
  <c r="O17" i="2" s="1"/>
  <c r="N19" i="2"/>
  <c r="O19" i="2" s="1"/>
  <c r="N20" i="4"/>
  <c r="N20" i="2" s="1"/>
  <c r="O20" i="2" s="1"/>
  <c r="N21" i="4"/>
  <c r="N21" i="2" s="1"/>
  <c r="O21" i="2" s="1"/>
  <c r="N22" i="4"/>
  <c r="N22" i="2" s="1"/>
  <c r="O22" i="2" s="1"/>
  <c r="N23" i="4"/>
  <c r="N23" i="2" s="1"/>
  <c r="O23" i="2" s="1"/>
  <c r="N25" i="4"/>
  <c r="N25" i="2" s="1"/>
  <c r="O25" i="2" s="1"/>
  <c r="N27" i="4"/>
  <c r="N27" i="2" s="1"/>
  <c r="O27" i="2" s="1"/>
  <c r="N31" i="4"/>
  <c r="N31" i="2" s="1"/>
  <c r="O31" i="2" s="1"/>
  <c r="N34" i="4"/>
  <c r="N34" i="2" s="1"/>
  <c r="O34" i="2" s="1"/>
  <c r="N37" i="4"/>
  <c r="N37" i="2" s="1"/>
  <c r="O37" i="2" s="1"/>
  <c r="N39" i="4"/>
  <c r="N39" i="2" s="1"/>
  <c r="O39" i="2" s="1"/>
  <c r="N40" i="4"/>
  <c r="N40" i="2" s="1"/>
  <c r="O40" i="2" s="1"/>
  <c r="N41" i="4"/>
  <c r="N41" i="2" s="1"/>
  <c r="O41" i="2" s="1"/>
  <c r="N42" i="4"/>
  <c r="N42" i="2" s="1"/>
  <c r="O42" i="2" s="1"/>
  <c r="N43" i="4"/>
  <c r="N43" i="2" s="1"/>
  <c r="O43" i="2" s="1"/>
  <c r="N44" i="4"/>
  <c r="N44" i="2" s="1"/>
  <c r="O44" i="2" s="1"/>
  <c r="N45" i="4"/>
  <c r="N45" i="2" s="1"/>
  <c r="O45" i="2" s="1"/>
  <c r="N46" i="4"/>
  <c r="N46" i="2" s="1"/>
  <c r="O46" i="2" s="1"/>
  <c r="N47" i="4"/>
  <c r="N47" i="2" s="1"/>
  <c r="O47" i="2" s="1"/>
  <c r="N48" i="4"/>
  <c r="N48" i="2" s="1"/>
  <c r="O48" i="2" s="1"/>
  <c r="N49" i="4"/>
  <c r="N49" i="2" s="1"/>
  <c r="O49" i="2" s="1"/>
  <c r="N50" i="4"/>
  <c r="N50" i="2" s="1"/>
  <c r="O50" i="2" s="1"/>
  <c r="N52" i="4"/>
  <c r="N52" i="2" s="1"/>
  <c r="O52" i="2" s="1"/>
  <c r="N53" i="4"/>
  <c r="N53" i="2" s="1"/>
  <c r="O53" i="2" s="1"/>
  <c r="N54" i="4"/>
  <c r="N54" i="2" s="1"/>
  <c r="O54" i="2" s="1"/>
  <c r="N55" i="4"/>
  <c r="N55" i="2" s="1"/>
  <c r="O55" i="2" s="1"/>
  <c r="N56" i="4"/>
  <c r="N56" i="2" s="1"/>
  <c r="O56" i="2" s="1"/>
  <c r="N57" i="4"/>
  <c r="N57" i="2" s="1"/>
  <c r="O57" i="2" s="1"/>
  <c r="N58" i="4"/>
  <c r="N58" i="2" s="1"/>
  <c r="O58" i="2" s="1"/>
  <c r="N59" i="4"/>
  <c r="N59" i="2" s="1"/>
  <c r="O59" i="2" s="1"/>
  <c r="N60" i="4"/>
  <c r="N60" i="2" s="1"/>
  <c r="O60" i="2" s="1"/>
  <c r="N62" i="4"/>
  <c r="N62" i="2" s="1"/>
  <c r="O62" i="2" s="1"/>
  <c r="N63" i="4"/>
  <c r="N63" i="2" s="1"/>
  <c r="O63" i="2" s="1"/>
  <c r="N64" i="2"/>
  <c r="O64" i="2" s="1"/>
  <c r="N65" i="4"/>
  <c r="N65" i="2" s="1"/>
  <c r="O65" i="2" s="1"/>
  <c r="N66" i="4"/>
  <c r="N66" i="2" s="1"/>
  <c r="O66" i="2" s="1"/>
  <c r="N68" i="4"/>
  <c r="N68" i="2" s="1"/>
  <c r="O68" i="2" s="1"/>
  <c r="N71" i="4"/>
  <c r="N71" i="2" s="1"/>
  <c r="O71" i="2" s="1"/>
  <c r="N72" i="4"/>
  <c r="N72" i="2" s="1"/>
  <c r="O72" i="2" s="1"/>
  <c r="N73" i="4"/>
  <c r="N73" i="2" s="1"/>
  <c r="O73" i="2" s="1"/>
  <c r="N74" i="4"/>
  <c r="N74" i="2" s="1"/>
  <c r="O74" i="2" s="1"/>
  <c r="N75" i="4"/>
  <c r="N75" i="2" s="1"/>
  <c r="O75" i="2" s="1"/>
  <c r="N76" i="4"/>
  <c r="N76" i="2" s="1"/>
  <c r="O76" i="2" s="1"/>
  <c r="N78" i="4"/>
  <c r="N78" i="2" s="1"/>
  <c r="O78" i="2" s="1"/>
  <c r="N80" i="4"/>
  <c r="N80" i="2" s="1"/>
  <c r="O80" i="2" s="1"/>
  <c r="N83" i="4"/>
  <c r="N83" i="2" s="1"/>
  <c r="O83" i="2" s="1"/>
  <c r="N84" i="4"/>
  <c r="N84" i="2" s="1"/>
  <c r="O84" i="2" s="1"/>
  <c r="N85" i="4"/>
  <c r="N85" i="2" s="1"/>
  <c r="O85" i="2" s="1"/>
  <c r="N86" i="4"/>
  <c r="N86" i="2" s="1"/>
  <c r="O86" i="2" s="1"/>
  <c r="N87" i="4"/>
  <c r="N87" i="2" s="1"/>
  <c r="O87" i="2" s="1"/>
  <c r="N88" i="4"/>
  <c r="N88" i="2" s="1"/>
  <c r="O88" i="2" s="1"/>
  <c r="N89" i="4"/>
  <c r="N89" i="2" s="1"/>
  <c r="O89" i="2" s="1"/>
  <c r="N90" i="4"/>
  <c r="N90" i="2" s="1"/>
  <c r="O90" i="2" s="1"/>
  <c r="N91" i="4"/>
  <c r="N91" i="2" s="1"/>
  <c r="O91" i="2" s="1"/>
  <c r="N92" i="4"/>
  <c r="N92" i="2" s="1"/>
  <c r="O92" i="2" s="1"/>
  <c r="N93" i="4"/>
  <c r="N93" i="2" s="1"/>
  <c r="O93" i="2" s="1"/>
  <c r="N94" i="4"/>
  <c r="N94" i="2" s="1"/>
  <c r="O94" i="2" s="1"/>
  <c r="N95" i="4"/>
  <c r="N95" i="2" s="1"/>
  <c r="O95" i="2" s="1"/>
  <c r="N96" i="4"/>
  <c r="N96" i="2" s="1"/>
  <c r="O96" i="2" s="1"/>
  <c r="N98" i="4"/>
  <c r="N98" i="2" s="1"/>
  <c r="O98" i="2" s="1"/>
  <c r="N100" i="4"/>
  <c r="N100" i="2" s="1"/>
  <c r="O100" i="2" s="1"/>
  <c r="N105" i="4"/>
  <c r="N105" i="2" s="1"/>
  <c r="O105" i="2" s="1"/>
  <c r="N106" i="4"/>
  <c r="N106" i="2" s="1"/>
  <c r="O106" i="2" s="1"/>
  <c r="N107" i="4"/>
  <c r="N107" i="2" s="1"/>
  <c r="O107" i="2" s="1"/>
  <c r="N108" i="4"/>
  <c r="N108" i="2" s="1"/>
  <c r="O108" i="2" s="1"/>
  <c r="N111" i="2"/>
  <c r="O111" i="2" s="1"/>
  <c r="N112" i="4"/>
  <c r="N112" i="2" s="1"/>
  <c r="O112" i="2" s="1"/>
  <c r="N113" i="4"/>
  <c r="N113" i="2" s="1"/>
  <c r="O113" i="2" s="1"/>
  <c r="N114" i="4"/>
  <c r="N114" i="2" s="1"/>
  <c r="O114" i="2" s="1"/>
  <c r="N115" i="4"/>
  <c r="N115" i="2" s="1"/>
  <c r="O115" i="2" s="1"/>
  <c r="N116" i="4"/>
  <c r="N116" i="2" s="1"/>
  <c r="O116" i="2" s="1"/>
  <c r="N117" i="4"/>
  <c r="N117" i="2" s="1"/>
  <c r="O117" i="2" s="1"/>
  <c r="N118" i="4"/>
  <c r="N118" i="2" s="1"/>
  <c r="O118" i="2" s="1"/>
  <c r="N119" i="4"/>
  <c r="N119" i="2" s="1"/>
  <c r="O119" i="2" s="1"/>
  <c r="N120" i="4"/>
  <c r="N120" i="2" s="1"/>
  <c r="O120" i="2" s="1"/>
  <c r="N121" i="4"/>
  <c r="N125" i="2"/>
  <c r="O125" i="2" s="1"/>
  <c r="N126" i="4"/>
  <c r="N126" i="2" s="1"/>
  <c r="O126" i="2" s="1"/>
  <c r="N128" i="4"/>
  <c r="N128" i="2" s="1"/>
  <c r="O128" i="2" s="1"/>
  <c r="N129" i="4"/>
  <c r="N129" i="2" s="1"/>
  <c r="O129" i="2" s="1"/>
  <c r="N130" i="4"/>
  <c r="N130" i="2" s="1"/>
  <c r="O130" i="2" s="1"/>
  <c r="P130" i="2" s="1"/>
  <c r="Q130" i="2" s="1"/>
  <c r="N133" i="4"/>
  <c r="N133" i="2" s="1"/>
  <c r="O133" i="2" s="1"/>
  <c r="O5" i="2"/>
  <c r="N6" i="2" l="1"/>
  <c r="O6" i="2" s="1"/>
  <c r="N121" i="2"/>
  <c r="O121" i="2" s="1"/>
  <c r="P110" i="2" s="1"/>
  <c r="N134" i="4"/>
  <c r="O8" i="2"/>
  <c r="P104" i="2" l="1"/>
  <c r="Q101" i="2" l="1"/>
  <c r="P79" i="2"/>
  <c r="P77" i="2"/>
  <c r="P70" i="2"/>
  <c r="P16" i="2"/>
  <c r="Q69" i="2" l="1"/>
  <c r="P7" i="2"/>
  <c r="P124" i="2"/>
  <c r="P132" i="2" l="1"/>
  <c r="Q131" i="2" s="1"/>
  <c r="P127" i="2"/>
  <c r="Q109" i="2" s="1"/>
  <c r="P99" i="2"/>
  <c r="P97" i="2"/>
  <c r="P82" i="2"/>
  <c r="P67" i="2"/>
  <c r="P61" i="2"/>
  <c r="P51" i="2"/>
  <c r="P38" i="2"/>
  <c r="P36" i="2"/>
  <c r="P18" i="2"/>
  <c r="P33" i="2"/>
  <c r="P26" i="2"/>
  <c r="P24" i="2"/>
  <c r="P4" i="2"/>
  <c r="Q3" i="2" l="1"/>
  <c r="Q35" i="2"/>
  <c r="Q81" i="2"/>
  <c r="N32" i="2" l="1"/>
  <c r="O32" i="2" s="1"/>
  <c r="P30" i="2" l="1"/>
  <c r="O134" i="2"/>
  <c r="Q29" i="2" l="1"/>
  <c r="Q134" i="2" s="1"/>
  <c r="P134" i="2"/>
</calcChain>
</file>

<file path=xl/sharedStrings.xml><?xml version="1.0" encoding="utf-8"?>
<sst xmlns="http://schemas.openxmlformats.org/spreadsheetml/2006/main" count="852" uniqueCount="159">
  <si>
    <t>INGRESOS DERIVADOS DE FINANCIAMIENTOS</t>
  </si>
  <si>
    <t>Endeudamiento Interno</t>
  </si>
  <si>
    <t>Multas.</t>
  </si>
  <si>
    <t>Recargos.</t>
  </si>
  <si>
    <t>Por servicio de control canino.</t>
  </si>
  <si>
    <t>Por servicio de rastro.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</si>
  <si>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</si>
  <si>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</si>
  <si>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</si>
  <si>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</si>
  <si>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</si>
  <si>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</si>
  <si>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</si>
  <si>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</si>
  <si>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</si>
  <si>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IMPUESTOS.</t>
  </si>
  <si>
    <t>Por servicios de vigilancia.</t>
  </si>
  <si>
    <t>Rendimiento de capital.</t>
  </si>
  <si>
    <t>Accesorios de Productos.</t>
  </si>
  <si>
    <t>Honorarios y gastos de ejecución.</t>
  </si>
  <si>
    <t>Reintegros por responsabilidades.</t>
  </si>
  <si>
    <t>Recuperación de costos por adjudicación de contratos de obra pública y adquisición de bienes.</t>
  </si>
  <si>
    <t>Intervención de espectáculos públicos.</t>
  </si>
  <si>
    <t>Otros aprovechamientos.</t>
  </si>
  <si>
    <t>Aprovechamientos no  Comprendidos  en las Fracciones de la Ley de Ingresos causados en ejercicios fiscales anteriores pendientes de liquidación o pago.</t>
  </si>
  <si>
    <t>Impuestos  no  Comprendidos  en  las  Fracciones  de  la  Ley  de Ingresos Causados en Ejercicios Fiscales Anteriores Pendientes de Liquidación o Pago.</t>
  </si>
  <si>
    <t>Productos  no  Comprendidos  en  las  Fracciones de la Ley de Ingresos Causados en Ejercicios Fiscales Anteriores Pendientes de Liquidación o Pago.</t>
  </si>
  <si>
    <t>Derechos   no   Comprendidos   en   las   Fracciones  de la Ley de Ingresos Causados en Ejercicios Fiscales Anteriores Pendientes de Liquidación o Pago.</t>
  </si>
  <si>
    <t>Contribución de Mejoras no Comprendidas en las Fracciones de la  Ley  de  Ingresos  Causadas  en  Ejercicios Fiscales Anteriores Pendientes de Liquidación o Pago.</t>
  </si>
  <si>
    <t>Por la prestación del servicio de abastecimiento de agua potable, alcantarillado y saneamiento.</t>
  </si>
  <si>
    <t>Impuesto sobre lotes baldíos sin bardear o falta de banquetas.</t>
  </si>
  <si>
    <t>Enajenación de bienes muebles no sujetos a ser inventariables.</t>
  </si>
  <si>
    <t>Por Expedición, revalidación y canje de permisos o licencias para funcionamiento de establecimientos.</t>
  </si>
  <si>
    <t>Por Expedición o revalidación de licencias o permisos para la colocación de anuncios publicitarios.</t>
  </si>
  <si>
    <t>Fondo General de Participaciones.</t>
  </si>
  <si>
    <t>Fondo de Fomento Municipal.</t>
  </si>
  <si>
    <t>Otras participaciones</t>
  </si>
  <si>
    <t>Fondo de Aportaciones Para la Infraestructura Social Municipal.</t>
  </si>
  <si>
    <t>Fondo de Aportaciones Para el Fortalecimiento de los Municipios y de las Demarcaciones Territoriales del Distrito Federal.</t>
  </si>
  <si>
    <t>Impuesto sobre tenencia o uso de vehículos.</t>
  </si>
  <si>
    <t>Otros accesorios.</t>
  </si>
  <si>
    <t>Por servicios de catastro.</t>
  </si>
  <si>
    <t>Enajenación de bienes muebles e inmuebles.</t>
  </si>
  <si>
    <t>Donativos, subsidios e indemnizaciones.</t>
  </si>
  <si>
    <t>Multas por infracciones al Reglamento de la Ley de Transito y Vialidad del Estado de Michoacán de Ocampo.</t>
  </si>
  <si>
    <t>Multas por infracciones a la Ley para la Prevención y Gestión Integral de Residuos en el Estado de Michoacán de Ocampo.</t>
  </si>
  <si>
    <t>Multas por infracciones a otras disposiciones no fiscales.</t>
  </si>
  <si>
    <t>Indemnizaciones de cheques devueltos por instituciones bancarias.</t>
  </si>
  <si>
    <t>Enajenación  de fertilizantes, pasto semillas y viveros.</t>
  </si>
  <si>
    <t>Cuotas de recuperación de política de abasto.</t>
  </si>
  <si>
    <t xml:space="preserve">Multas por falta a la reglamentación </t>
  </si>
  <si>
    <t>Actualización.</t>
  </si>
  <si>
    <t xml:space="preserve">De aportación por mejoras. </t>
  </si>
  <si>
    <t>Por expedición de certificados, constancias, títulos, copias de documentos y legalización de firmas.</t>
  </si>
  <si>
    <t>Productos derivados del uso y aprovechamiento de bienes no sujetos a régimen de dominio publico.</t>
  </si>
  <si>
    <t>Por licencias de construcción, reparación o restauración de fincas.</t>
  </si>
  <si>
    <t>Por servicios urbanísticos.</t>
  </si>
  <si>
    <t>Por servicios de aseo público.</t>
  </si>
  <si>
    <t>Impuestos Sobre los Ingresos.</t>
  </si>
  <si>
    <t>Impuesto sobre espectáculos públicos.</t>
  </si>
  <si>
    <t>Impuesto sobre rifas, loterías, concursos o sorteos.</t>
  </si>
  <si>
    <t>Impuestos Sobre el Patrimonio.</t>
  </si>
  <si>
    <t>Impuesto predial.</t>
  </si>
  <si>
    <t>Otros Impuestos.</t>
  </si>
  <si>
    <t>CONTRIBUCIONES DE MEJORAS.</t>
  </si>
  <si>
    <t>Contribución de mejoras por obras públicas.</t>
  </si>
  <si>
    <t>De aumento de valor y mejoría especifica de la propiedad.</t>
  </si>
  <si>
    <t>DERECHOS.</t>
  </si>
  <si>
    <t>Derechos por Prestación de Servicios.</t>
  </si>
  <si>
    <t>Por servicio de alumbrado público.</t>
  </si>
  <si>
    <t>Por servicio de panteones.</t>
  </si>
  <si>
    <t>Por reparación de la vía pública.</t>
  </si>
  <si>
    <t>Por servicios de protección civil.</t>
  </si>
  <si>
    <t>Por servicios de parques y jardines.</t>
  </si>
  <si>
    <t>Por servicio de tránsito y vialidad.</t>
  </si>
  <si>
    <t>Por servicios oficiales diversos.</t>
  </si>
  <si>
    <t>Otros Derechos.</t>
  </si>
  <si>
    <t>Por servicios de administración ambiental.</t>
  </si>
  <si>
    <t>Por inscripción a padrones.</t>
  </si>
  <si>
    <t>Por acceso a museos.</t>
  </si>
  <si>
    <t>PRODUCTOS.</t>
  </si>
  <si>
    <t>Productos de Tipo Corriente.</t>
  </si>
  <si>
    <t>Productos de Capital.</t>
  </si>
  <si>
    <t>APROVECHAMIENTOS.</t>
  </si>
  <si>
    <t>Aprovechamientos de Tipo Corriente.</t>
  </si>
  <si>
    <t>Indemnizaciones por daños a bienes.</t>
  </si>
  <si>
    <t>Incentivos por administración de impuestos municipales coordinados.</t>
  </si>
  <si>
    <t>Aprovechamientos de Capital.</t>
  </si>
  <si>
    <t>INGRESOS POR VENTA DE BIENES Y SERVICIOS.</t>
  </si>
  <si>
    <t>Ingresos por Venta de Bienes y Servicios de Organismos Descentralizados.</t>
  </si>
  <si>
    <t>PARTICIPACIONES Y APORTACIONES .</t>
  </si>
  <si>
    <t>Participaciones.</t>
  </si>
  <si>
    <t>Impuesto sobre rifas, loterías, sorteos y concursos.</t>
  </si>
  <si>
    <t>Aportaciones.</t>
  </si>
  <si>
    <t>Convenios.</t>
  </si>
  <si>
    <t>Transferencias Federales por convenio.</t>
  </si>
  <si>
    <t>Transferencias Estatales por convenio.</t>
  </si>
  <si>
    <t>TRANSFERENCIAS, ASIGNACIONES, SUBSIDIOS Y OTRAS AYUDAS.</t>
  </si>
  <si>
    <t>Impuesto especial sobre producción y servicios.</t>
  </si>
  <si>
    <t>Fondo de fiscalización.</t>
  </si>
  <si>
    <t>Impuesto a la Venta Final de Gasolina y Diesel.</t>
  </si>
  <si>
    <t>Fondo de compensación a la venta final de gasolina y diesel</t>
  </si>
  <si>
    <t>Fondo de Compensación del Impuesto sobre automóviles nuevos.</t>
  </si>
  <si>
    <t>Impuesto especial sobre automóviles nuevos</t>
  </si>
  <si>
    <t>DETALLE</t>
  </si>
  <si>
    <t>CONCEPTOS DE INGRESOS</t>
  </si>
  <si>
    <t>SUMA</t>
  </si>
  <si>
    <t>TOTAL</t>
  </si>
  <si>
    <t>Otros productos. (formas valoradas y publicaciones)</t>
  </si>
  <si>
    <t>TOTAL INGRESOS</t>
  </si>
  <si>
    <r>
      <t xml:space="preserve">Impuesto sobre adquisición de </t>
    </r>
    <r>
      <rPr>
        <sz val="11"/>
        <color theme="1"/>
        <rFont val="Calibri"/>
        <family val="2"/>
        <scheme val="minor"/>
      </rPr>
      <t>Bienes</t>
    </r>
    <r>
      <rPr>
        <sz val="11"/>
        <rFont val="Calibri"/>
        <family val="2"/>
        <scheme val="minor"/>
      </rPr>
      <t xml:space="preserve">  inmuebles.</t>
    </r>
  </si>
  <si>
    <r>
      <t xml:space="preserve">Por la ocupación de la vía pública </t>
    </r>
    <r>
      <rPr>
        <sz val="11"/>
        <color theme="1"/>
        <rFont val="Calibri"/>
        <family val="2"/>
        <scheme val="minor"/>
      </rPr>
      <t>y servicios de mercado.</t>
    </r>
  </si>
  <si>
    <t>CUOTAS Y APORTACIONES DE SEGURIDAD SOCIAL. (NO APLICA)</t>
  </si>
  <si>
    <t>R</t>
  </si>
  <si>
    <t>T</t>
  </si>
  <si>
    <t>C R I</t>
  </si>
  <si>
    <t>Impuesto Sobre la Producción, el Consumo y las Transacciones.</t>
  </si>
  <si>
    <t>T - "TIPO", UN DIGITO Y DETERMINA EL CONJUNTO DE INGRESOS PÚBLICOS QUE INTEGRAN CADA RUBRO, CUYO NIVEL DE AGREGACION ES INTERMEDIO.</t>
  </si>
  <si>
    <t xml:space="preserve">CL </t>
  </si>
  <si>
    <t>CO</t>
  </si>
  <si>
    <t>PARCIAL</t>
  </si>
  <si>
    <t>Derechos por el Uso, Goce, Aprovechamiento o Explotación de Bienes de Dominio Público.</t>
  </si>
  <si>
    <t>0</t>
  </si>
  <si>
    <t>Ingresos por Ventas de Bienes y servicios Producidos en establecimientos del Gobierno Central.</t>
  </si>
  <si>
    <t>Impuesto Predial Rústico.</t>
  </si>
  <si>
    <t>Impuesto Predial Urbano.</t>
  </si>
  <si>
    <t>Accesorios de Impuestos.</t>
  </si>
  <si>
    <t>Accesorios de Derechos.</t>
  </si>
  <si>
    <t>Cuotas de recuperación de política social.</t>
  </si>
  <si>
    <t>Cuotas de recuperacion de servicios diversos</t>
  </si>
  <si>
    <t>Impuesto Predial Urbano Rezago.</t>
  </si>
  <si>
    <t>Impuesto Predial Rústico Rezago.</t>
  </si>
  <si>
    <t>Impuesto Predial Ejidal y Comunal Rezago.</t>
  </si>
  <si>
    <t>Impuesto Predial Ejidal y Comunal.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</si>
  <si>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</si>
  <si>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</si>
  <si>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</si>
  <si>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</si>
  <si>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</si>
  <si>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</si>
  <si>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</si>
  <si>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</si>
  <si>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</si>
  <si>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</si>
  <si>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</si>
  <si>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</si>
  <si>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</si>
  <si>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CELDAS QUE NO DEBEN SER USADAS PARA CAPTURAR IMPORTES ASIGNADOS</t>
  </si>
  <si>
    <t>NOTA: CAPTURAR EN CALENDARIO</t>
  </si>
  <si>
    <t>ESTIMACION DE INGRESOS A NIVEL DE DETALLE (CAPTURAR SOLO ESPACIOS EN BLANCO)</t>
  </si>
  <si>
    <t>Fondo Estatal para la Infraestructura de los Servicios Públicos Municipales</t>
  </si>
  <si>
    <t>Impuesto sobre adquisición de Bienes  inmuebles.</t>
  </si>
  <si>
    <t>Por la ocupación de la vía pública y servicios de mercado.</t>
  </si>
  <si>
    <t>Arrendamiento y explotación de bienes muebles e inmuebles.</t>
  </si>
  <si>
    <r>
      <rPr>
        <b/>
        <sz val="12"/>
        <rFont val="Calibri"/>
        <family val="2"/>
        <scheme val="minor"/>
      </rPr>
      <t>C R I</t>
    </r>
    <r>
      <rPr>
        <sz val="12"/>
        <rFont val="Calibri"/>
        <family val="2"/>
        <scheme val="minor"/>
      </rPr>
      <t xml:space="preserve"> - CATALOGO POR RUBRO DE INGRESOS.</t>
    </r>
  </si>
  <si>
    <r>
      <rPr>
        <b/>
        <sz val="12"/>
        <rFont val="Calibri"/>
        <family val="2"/>
        <scheme val="minor"/>
      </rPr>
      <t>R</t>
    </r>
    <r>
      <rPr>
        <sz val="12"/>
        <rFont val="Calibri"/>
        <family val="2"/>
        <scheme val="minor"/>
      </rPr>
      <t xml:space="preserve"> - "RUBRO", UN DIGITO Y ES EL  MAYOR NIVEL DE  AGREGACION DEL CRI QUE PRESENTA Y ORDENA LOS GRUPOS PRINCIPALES DE LOS INGRESOS  PÚBLICOS EN FUNCIÓN DE SU DIFERENTE NATURALEZA Y EL CARÁCTER  DE LAS TRANSACCIONES QUE LE DAN ORÍGEN.</t>
    </r>
  </si>
  <si>
    <r>
      <rPr>
        <b/>
        <sz val="12"/>
        <rFont val="Calibri"/>
        <family val="2"/>
        <scheme val="minor"/>
      </rPr>
      <t>CL</t>
    </r>
    <r>
      <rPr>
        <sz val="12"/>
        <rFont val="Calibri"/>
        <family val="2"/>
        <scheme val="minor"/>
      </rPr>
      <t xml:space="preserve"> - "CLASE", DOS DIGITOS Y TERCER NIVEL DE AGREGACIÓN.</t>
    </r>
  </si>
  <si>
    <r>
      <rPr>
        <b/>
        <sz val="12"/>
        <rFont val="Calibri"/>
        <family val="2"/>
        <scheme val="minor"/>
      </rPr>
      <t>CO</t>
    </r>
    <r>
      <rPr>
        <sz val="12"/>
        <rFont val="Calibri"/>
        <family val="2"/>
        <scheme val="minor"/>
      </rPr>
      <t xml:space="preserve"> - "CONCEPTO", DOS DIGITOS Y CUARTO NIVEL DE AGREGACIÓN, LIBRE CREACION POR LOS ENTES PÚBLICOS DE ACUERDO A SUS NECESIDADES DE REGISTRO EXCEPTO IMPUESTO PREDIAL.</t>
    </r>
  </si>
  <si>
    <t>Participacion del 100% de la Recaudación del Impuesto Sobre la Renta que se Entere a la Federación, por el Salario del Personal Subordinado del Municipio en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</si>
</sst>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1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3" borderId="14" xfId="0" quotePrefix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left" vertical="center" wrapText="1"/>
    </xf>
    <xf numFmtId="3" fontId="2" fillId="5" borderId="3" xfId="0" applyNumberFormat="1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2" fillId="5" borderId="38" xfId="0" applyNumberFormat="1" applyFont="1" applyFill="1" applyBorder="1" applyAlignment="1">
      <alignment horizontal="left" vertical="center" wrapText="1"/>
    </xf>
    <xf numFmtId="3" fontId="2" fillId="5" borderId="15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left" vertical="center" wrapText="1"/>
    </xf>
    <xf numFmtId="3" fontId="5" fillId="5" borderId="10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2" borderId="16" xfId="0" applyFont="1" applyFill="1" applyBorder="1"/>
    <xf numFmtId="0" fontId="3" fillId="2" borderId="39" xfId="0" applyFont="1" applyFill="1" applyBorder="1"/>
    <xf numFmtId="3" fontId="5" fillId="2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justify" vertical="justify" wrapText="1"/>
      <protection locked="0"/>
    </xf>
    <xf numFmtId="3" fontId="5" fillId="0" borderId="1" xfId="0" applyNumberFormat="1" applyFont="1" applyFill="1" applyBorder="1" applyAlignment="1" applyProtection="1">
      <alignment horizontal="justify" vertical="top" wrapText="1"/>
      <protection locked="0"/>
    </xf>
    <xf numFmtId="3" fontId="0" fillId="0" borderId="1" xfId="0" applyNumberFormat="1" applyFont="1" applyFill="1" applyBorder="1" applyAlignment="1" applyProtection="1">
      <alignment horizontal="left" wrapText="1"/>
      <protection locked="0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justify" wrapText="1"/>
      <protection locked="0"/>
    </xf>
    <xf numFmtId="3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5" fillId="2" borderId="1" xfId="0" applyNumberFormat="1" applyFont="1" applyFill="1" applyBorder="1" applyAlignment="1" applyProtection="1">
      <alignment horizontal="left" vertical="center" wrapText="1"/>
      <protection locked="0"/>
    </xf>
    <xf numFmtId="3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3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/>
    <xf numFmtId="0" fontId="10" fillId="0" borderId="0" xfId="0" applyFont="1"/>
    <xf numFmtId="0" fontId="4" fillId="2" borderId="2" xfId="0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left" wrapText="1"/>
    </xf>
    <xf numFmtId="3" fontId="4" fillId="2" borderId="3" xfId="0" applyNumberFormat="1" applyFont="1" applyFill="1" applyBorder="1" applyAlignment="1">
      <alignment wrapText="1"/>
    </xf>
    <xf numFmtId="3" fontId="5" fillId="0" borderId="1" xfId="0" applyNumberFormat="1" applyFont="1" applyBorder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3" fontId="5" fillId="0" borderId="1" xfId="0" applyNumberFormat="1" applyFont="1" applyFill="1" applyBorder="1"/>
    <xf numFmtId="0" fontId="4" fillId="2" borderId="2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3" fontId="5" fillId="0" borderId="14" xfId="0" applyNumberFormat="1" applyFont="1" applyBorder="1"/>
    <xf numFmtId="0" fontId="4" fillId="2" borderId="0" xfId="0" applyFont="1" applyFill="1" applyBorder="1" applyAlignment="1">
      <alignment horizontal="center" wrapText="1"/>
    </xf>
    <xf numFmtId="3" fontId="5" fillId="0" borderId="0" xfId="0" applyNumberFormat="1" applyFont="1" applyBorder="1"/>
    <xf numFmtId="0" fontId="11" fillId="0" borderId="0" xfId="0" applyFont="1" applyAlignment="1">
      <alignment vertical="center"/>
    </xf>
    <xf numFmtId="0" fontId="11" fillId="2" borderId="0" xfId="0" applyFont="1" applyFill="1"/>
    <xf numFmtId="0" fontId="11" fillId="0" borderId="0" xfId="0" applyFont="1"/>
    <xf numFmtId="3" fontId="4" fillId="6" borderId="16" xfId="0" applyNumberFormat="1" applyFont="1" applyFill="1" applyBorder="1" applyAlignment="1">
      <alignment horizontal="center" wrapText="1"/>
    </xf>
    <xf numFmtId="3" fontId="4" fillId="6" borderId="16" xfId="0" applyNumberFormat="1" applyFont="1" applyFill="1" applyBorder="1"/>
    <xf numFmtId="3" fontId="4" fillId="6" borderId="17" xfId="0" applyNumberFormat="1" applyFont="1" applyFill="1" applyBorder="1"/>
    <xf numFmtId="0" fontId="2" fillId="2" borderId="1" xfId="0" applyFont="1" applyFill="1" applyBorder="1" applyAlignment="1">
      <alignment wrapText="1"/>
    </xf>
    <xf numFmtId="43" fontId="0" fillId="0" borderId="1" xfId="5" applyFont="1" applyBorder="1" applyAlignment="1">
      <alignment horizontal="right"/>
    </xf>
    <xf numFmtId="3" fontId="11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0" fontId="1" fillId="0" borderId="0" xfId="0" applyFont="1" applyFill="1"/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Fill="1" applyBorder="1" applyAlignment="1">
      <alignment wrapText="1"/>
    </xf>
    <xf numFmtId="3" fontId="9" fillId="0" borderId="1" xfId="4" applyNumberFormat="1" applyFont="1" applyFill="1" applyBorder="1" applyAlignment="1">
      <alignment horizontal="right" vertical="center"/>
    </xf>
    <xf numFmtId="43" fontId="0" fillId="0" borderId="5" xfId="5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left" vertical="top" wrapText="1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0" fontId="4" fillId="5" borderId="39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/>
    </xf>
    <xf numFmtId="0" fontId="5" fillId="0" borderId="4" xfId="0" applyFont="1" applyFill="1" applyBorder="1" applyAlignment="1">
      <alignment horizontal="left" vertical="justify"/>
    </xf>
    <xf numFmtId="0" fontId="5" fillId="0" borderId="3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justify" vertical="justify" wrapText="1"/>
    </xf>
    <xf numFmtId="0" fontId="4" fillId="0" borderId="1" xfId="0" applyFont="1" applyFill="1" applyBorder="1" applyAlignment="1">
      <alignment horizontal="justify" vertical="justify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justify"/>
    </xf>
    <xf numFmtId="0" fontId="4" fillId="0" borderId="3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" xfId="0" applyFont="1" applyFill="1" applyBorder="1" applyAlignment="1">
      <alignment horizontal="left" vertical="justify" wrapText="1"/>
    </xf>
    <xf numFmtId="0" fontId="5" fillId="0" borderId="2" xfId="0" applyFont="1" applyFill="1" applyBorder="1" applyAlignment="1">
      <alignment horizontal="left" vertical="justify" wrapText="1"/>
    </xf>
    <xf numFmtId="0" fontId="5" fillId="0" borderId="4" xfId="0" applyFont="1" applyFill="1" applyBorder="1" applyAlignment="1">
      <alignment horizontal="left" vertical="justify" wrapText="1"/>
    </xf>
    <xf numFmtId="0" fontId="5" fillId="0" borderId="3" xfId="0" applyFont="1" applyFill="1" applyBorder="1" applyAlignment="1">
      <alignment horizontal="left" vertical="justify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4" fillId="6" borderId="15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justify" wrapText="1"/>
    </xf>
    <xf numFmtId="0" fontId="0" fillId="0" borderId="4" xfId="0" applyFont="1" applyFill="1" applyBorder="1" applyAlignment="1">
      <alignment horizontal="left" vertical="justify" wrapText="1"/>
    </xf>
    <xf numFmtId="0" fontId="0" fillId="0" borderId="3" xfId="0" applyFont="1" applyFill="1" applyBorder="1" applyAlignment="1">
      <alignment horizontal="left" vertical="justify" wrapText="1"/>
    </xf>
    <xf numFmtId="0" fontId="0" fillId="0" borderId="2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justify" wrapText="1"/>
    </xf>
    <xf numFmtId="0" fontId="0" fillId="2" borderId="2" xfId="0" applyFont="1" applyFill="1" applyBorder="1" applyAlignment="1">
      <alignment horizontal="left" vertical="justify"/>
    </xf>
    <xf numFmtId="0" fontId="0" fillId="2" borderId="4" xfId="0" applyFont="1" applyFill="1" applyBorder="1" applyAlignment="1">
      <alignment horizontal="left" vertical="justify"/>
    </xf>
    <xf numFmtId="0" fontId="0" fillId="2" borderId="3" xfId="0" applyFont="1" applyFill="1" applyBorder="1" applyAlignment="1">
      <alignment horizontal="left" vertical="justify"/>
    </xf>
    <xf numFmtId="0" fontId="0" fillId="2" borderId="2" xfId="0" applyFont="1" applyFill="1" applyBorder="1" applyAlignment="1">
      <alignment horizontal="left" vertical="justify" wrapText="1"/>
    </xf>
    <xf numFmtId="0" fontId="0" fillId="2" borderId="4" xfId="0" applyFont="1" applyFill="1" applyBorder="1" applyAlignment="1">
      <alignment horizontal="left" vertical="justify" wrapText="1"/>
    </xf>
    <xf numFmtId="0" fontId="0" fillId="2" borderId="3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justify" wrapText="1"/>
    </xf>
    <xf numFmtId="0" fontId="0" fillId="2" borderId="1" xfId="0" applyFont="1" applyFill="1" applyBorder="1" applyAlignment="1">
      <alignment horizontal="justify" vertical="justify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left" vertical="justify" wrapText="1"/>
    </xf>
    <xf numFmtId="0" fontId="0" fillId="0" borderId="2" xfId="0" applyFont="1" applyFill="1" applyBorder="1" applyAlignment="1">
      <alignment horizontal="left" vertical="justify"/>
    </xf>
    <xf numFmtId="0" fontId="0" fillId="0" borderId="4" xfId="0" applyFont="1" applyFill="1" applyBorder="1" applyAlignment="1">
      <alignment horizontal="left" vertical="justify"/>
    </xf>
    <xf numFmtId="0" fontId="0" fillId="0" borderId="3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0" fillId="0" borderId="0" xfId="0" applyFont="1" applyFill="1"/>
    <xf numFmtId="3" fontId="5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6">
    <cellStyle name="Millares" xfId="5" builtinId="3"/>
    <cellStyle name="Millares 13" xfId="3"/>
    <cellStyle name="Millares 2" xfId="2"/>
    <cellStyle name="Millares_PART. ESTIMADAS A MPIOS PARA 2005 DANIEL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5"/>
  <sheetViews>
    <sheetView tabSelected="1" zoomScaleNormal="100" workbookViewId="0">
      <pane xSplit="6" ySplit="2" topLeftCell="G126" activePane="bottomRight" state="frozen"/>
      <selection pane="topRight" activeCell="G1" sqref="G1"/>
      <selection pane="bottomLeft" activeCell="A3" sqref="A3"/>
      <selection pane="bottomRight" activeCell="P105" sqref="P105"/>
    </sheetView>
  </sheetViews>
  <sheetFormatPr baseColWidth="10" defaultColWidth="11.42578125" defaultRowHeight="18.75" x14ac:dyDescent="0.3"/>
  <cols>
    <col min="1" max="1" width="2.28515625" style="98" customWidth="1"/>
    <col min="2" max="2" width="2" style="98" bestFit="1" customWidth="1"/>
    <col min="3" max="3" width="2" style="98" customWidth="1"/>
    <col min="4" max="4" width="2.140625" style="98" customWidth="1"/>
    <col min="5" max="6" width="2" style="98" bestFit="1" customWidth="1"/>
    <col min="7" max="7" width="1.85546875" style="99" customWidth="1"/>
    <col min="8" max="8" width="1.7109375" style="99" customWidth="1"/>
    <col min="9" max="9" width="1.28515625" style="99" customWidth="1"/>
    <col min="10" max="11" width="3" style="99" customWidth="1"/>
    <col min="12" max="12" width="6.85546875" style="99" customWidth="1"/>
    <col min="13" max="13" width="25.7109375" style="99" customWidth="1"/>
    <col min="14" max="14" width="10.140625" style="99" customWidth="1"/>
    <col min="15" max="15" width="12.42578125" style="100" bestFit="1" customWidth="1"/>
    <col min="16" max="16" width="10.85546875" style="100" customWidth="1"/>
    <col min="17" max="17" width="11.140625" style="100" customWidth="1"/>
    <col min="18" max="16384" width="11.42578125" style="74"/>
  </cols>
  <sheetData>
    <row r="1" spans="1:17" s="66" customFormat="1" ht="33.75" customHeight="1" thickBot="1" x14ac:dyDescent="0.35">
      <c r="A1" s="142" t="s">
        <v>115</v>
      </c>
      <c r="B1" s="143"/>
      <c r="C1" s="143"/>
      <c r="D1" s="143"/>
      <c r="E1" s="144"/>
      <c r="F1" s="65"/>
      <c r="G1" s="153" t="s">
        <v>105</v>
      </c>
      <c r="H1" s="154"/>
      <c r="I1" s="154"/>
      <c r="J1" s="154"/>
      <c r="K1" s="154"/>
      <c r="L1" s="154"/>
      <c r="M1" s="154"/>
      <c r="N1" s="123" t="s">
        <v>148</v>
      </c>
      <c r="O1" s="124"/>
      <c r="P1" s="124"/>
      <c r="Q1" s="125"/>
    </row>
    <row r="2" spans="1:17" s="66" customFormat="1" ht="22.5" customHeight="1" thickBot="1" x14ac:dyDescent="0.35">
      <c r="A2" s="67" t="s">
        <v>113</v>
      </c>
      <c r="B2" s="68" t="s">
        <v>114</v>
      </c>
      <c r="C2" s="151" t="s">
        <v>118</v>
      </c>
      <c r="D2" s="152"/>
      <c r="E2" s="169" t="s">
        <v>119</v>
      </c>
      <c r="F2" s="170"/>
      <c r="G2" s="155"/>
      <c r="H2" s="156"/>
      <c r="I2" s="156"/>
      <c r="J2" s="156"/>
      <c r="K2" s="156"/>
      <c r="L2" s="156"/>
      <c r="M2" s="156"/>
      <c r="N2" s="69" t="s">
        <v>104</v>
      </c>
      <c r="O2" s="70" t="s">
        <v>120</v>
      </c>
      <c r="P2" s="70" t="s">
        <v>106</v>
      </c>
      <c r="Q2" s="71" t="s">
        <v>107</v>
      </c>
    </row>
    <row r="3" spans="1:17" ht="16.5" customHeight="1" x14ac:dyDescent="0.3">
      <c r="A3" s="26">
        <v>1</v>
      </c>
      <c r="B3" s="30" t="s">
        <v>122</v>
      </c>
      <c r="C3" s="36" t="s">
        <v>122</v>
      </c>
      <c r="D3" s="31">
        <v>0</v>
      </c>
      <c r="E3" s="33">
        <v>0</v>
      </c>
      <c r="F3" s="33">
        <v>0</v>
      </c>
      <c r="G3" s="145" t="s">
        <v>15</v>
      </c>
      <c r="H3" s="145"/>
      <c r="I3" s="145"/>
      <c r="J3" s="145"/>
      <c r="K3" s="145"/>
      <c r="L3" s="145"/>
      <c r="M3" s="145"/>
      <c r="N3" s="72"/>
      <c r="O3" s="73"/>
      <c r="P3" s="73"/>
      <c r="Q3" s="73">
        <f>P4+P7+P16+P24+P18+P26</f>
        <v>23192848</v>
      </c>
    </row>
    <row r="4" spans="1:17" ht="16.5" customHeight="1" x14ac:dyDescent="0.3">
      <c r="A4" s="5">
        <v>1</v>
      </c>
      <c r="B4" s="6" t="s">
        <v>6</v>
      </c>
      <c r="C4" s="13" t="s">
        <v>122</v>
      </c>
      <c r="D4" s="12">
        <v>0</v>
      </c>
      <c r="E4" s="34">
        <v>0</v>
      </c>
      <c r="F4" s="34">
        <v>0</v>
      </c>
      <c r="G4" s="75"/>
      <c r="H4" s="163" t="s">
        <v>58</v>
      </c>
      <c r="I4" s="164"/>
      <c r="J4" s="164"/>
      <c r="K4" s="164"/>
      <c r="L4" s="164"/>
      <c r="M4" s="165"/>
      <c r="N4" s="76"/>
      <c r="O4" s="77"/>
      <c r="P4" s="78">
        <f>O5+O6</f>
        <v>650000</v>
      </c>
      <c r="Q4" s="78"/>
    </row>
    <row r="5" spans="1:17" ht="16.5" customHeight="1" x14ac:dyDescent="0.3">
      <c r="A5" s="5">
        <v>1</v>
      </c>
      <c r="B5" s="5">
        <v>1</v>
      </c>
      <c r="C5" s="12">
        <v>0</v>
      </c>
      <c r="D5" s="13" t="s">
        <v>6</v>
      </c>
      <c r="E5" s="35" t="s">
        <v>122</v>
      </c>
      <c r="F5" s="35" t="s">
        <v>122</v>
      </c>
      <c r="G5" s="79"/>
      <c r="H5" s="80"/>
      <c r="I5" s="126" t="s">
        <v>59</v>
      </c>
      <c r="J5" s="127"/>
      <c r="K5" s="127"/>
      <c r="L5" s="127"/>
      <c r="M5" s="128"/>
      <c r="N5" s="43">
        <f>CALENDARIO!N5</f>
        <v>650000</v>
      </c>
      <c r="O5" s="81">
        <f>N5</f>
        <v>650000</v>
      </c>
      <c r="P5" s="78"/>
      <c r="Q5" s="78"/>
    </row>
    <row r="6" spans="1:17" ht="26.25" customHeight="1" x14ac:dyDescent="0.3">
      <c r="A6" s="5">
        <v>1</v>
      </c>
      <c r="B6" s="5">
        <v>1</v>
      </c>
      <c r="C6" s="12">
        <v>0</v>
      </c>
      <c r="D6" s="13" t="s">
        <v>7</v>
      </c>
      <c r="E6" s="35" t="s">
        <v>122</v>
      </c>
      <c r="F6" s="35" t="s">
        <v>122</v>
      </c>
      <c r="G6" s="79"/>
      <c r="H6" s="80"/>
      <c r="I6" s="130" t="s">
        <v>60</v>
      </c>
      <c r="J6" s="131"/>
      <c r="K6" s="131"/>
      <c r="L6" s="131"/>
      <c r="M6" s="132"/>
      <c r="N6" s="43">
        <f>CALENDARIO!N6</f>
        <v>0</v>
      </c>
      <c r="O6" s="81">
        <f>N6</f>
        <v>0</v>
      </c>
      <c r="P6" s="78"/>
      <c r="Q6" s="78"/>
    </row>
    <row r="7" spans="1:17" ht="16.5" customHeight="1" x14ac:dyDescent="0.3">
      <c r="A7" s="5">
        <v>1</v>
      </c>
      <c r="B7" s="6" t="s">
        <v>7</v>
      </c>
      <c r="C7" s="13" t="s">
        <v>122</v>
      </c>
      <c r="D7" s="12">
        <v>0</v>
      </c>
      <c r="E7" s="34">
        <v>0</v>
      </c>
      <c r="F7" s="34">
        <v>0</v>
      </c>
      <c r="G7" s="82"/>
      <c r="H7" s="166" t="s">
        <v>61</v>
      </c>
      <c r="I7" s="167"/>
      <c r="J7" s="167"/>
      <c r="K7" s="167"/>
      <c r="L7" s="167"/>
      <c r="M7" s="168"/>
      <c r="N7" s="43"/>
      <c r="O7" s="83"/>
      <c r="P7" s="78">
        <f>O8+O15</f>
        <v>19252000</v>
      </c>
      <c r="Q7" s="78"/>
    </row>
    <row r="8" spans="1:17" ht="16.5" customHeight="1" x14ac:dyDescent="0.3">
      <c r="A8" s="5">
        <v>1</v>
      </c>
      <c r="B8" s="6" t="s">
        <v>7</v>
      </c>
      <c r="C8" s="13" t="s">
        <v>122</v>
      </c>
      <c r="D8" s="13" t="s">
        <v>6</v>
      </c>
      <c r="E8" s="35" t="s">
        <v>122</v>
      </c>
      <c r="F8" s="35" t="s">
        <v>122</v>
      </c>
      <c r="G8" s="79"/>
      <c r="H8" s="79"/>
      <c r="I8" s="129" t="s">
        <v>62</v>
      </c>
      <c r="J8" s="129"/>
      <c r="K8" s="129"/>
      <c r="L8" s="129"/>
      <c r="M8" s="129"/>
      <c r="N8" s="43"/>
      <c r="O8" s="78">
        <f>N9+N10+N11+N12+N13+N14</f>
        <v>19234000</v>
      </c>
      <c r="P8" s="78"/>
      <c r="Q8" s="78"/>
    </row>
    <row r="9" spans="1:17" ht="16.5" customHeight="1" x14ac:dyDescent="0.3">
      <c r="A9" s="5">
        <v>1</v>
      </c>
      <c r="B9" s="6" t="s">
        <v>7</v>
      </c>
      <c r="C9" s="13" t="s">
        <v>122</v>
      </c>
      <c r="D9" s="13" t="s">
        <v>6</v>
      </c>
      <c r="E9" s="35"/>
      <c r="F9" s="35"/>
      <c r="G9" s="79"/>
      <c r="H9" s="79"/>
      <c r="I9" s="16"/>
      <c r="J9" s="126" t="s">
        <v>125</v>
      </c>
      <c r="K9" s="127"/>
      <c r="L9" s="127"/>
      <c r="M9" s="128"/>
      <c r="N9" s="43">
        <f>CALENDARIO!N9</f>
        <v>15570000</v>
      </c>
      <c r="O9" s="46"/>
      <c r="P9" s="78"/>
      <c r="Q9" s="78"/>
    </row>
    <row r="10" spans="1:17" ht="16.5" customHeight="1" x14ac:dyDescent="0.3">
      <c r="A10" s="5">
        <v>1</v>
      </c>
      <c r="B10" s="6" t="s">
        <v>7</v>
      </c>
      <c r="C10" s="13" t="s">
        <v>122</v>
      </c>
      <c r="D10" s="13" t="s">
        <v>6</v>
      </c>
      <c r="E10" s="35" t="s">
        <v>122</v>
      </c>
      <c r="F10" s="35" t="s">
        <v>6</v>
      </c>
      <c r="G10" s="79"/>
      <c r="H10" s="79"/>
      <c r="I10" s="16"/>
      <c r="J10" s="126" t="s">
        <v>130</v>
      </c>
      <c r="K10" s="127"/>
      <c r="L10" s="127"/>
      <c r="M10" s="128"/>
      <c r="N10" s="43">
        <f>CALENDARIO!N10</f>
        <v>720000</v>
      </c>
      <c r="O10" s="46"/>
      <c r="P10" s="78"/>
      <c r="Q10" s="78"/>
    </row>
    <row r="11" spans="1:17" ht="16.5" customHeight="1" x14ac:dyDescent="0.3">
      <c r="A11" s="5">
        <v>1</v>
      </c>
      <c r="B11" s="6" t="s">
        <v>7</v>
      </c>
      <c r="C11" s="13" t="s">
        <v>122</v>
      </c>
      <c r="D11" s="13" t="s">
        <v>7</v>
      </c>
      <c r="E11" s="35"/>
      <c r="F11" s="35"/>
      <c r="G11" s="79"/>
      <c r="H11" s="79"/>
      <c r="I11" s="16"/>
      <c r="J11" s="126" t="s">
        <v>124</v>
      </c>
      <c r="K11" s="127"/>
      <c r="L11" s="127"/>
      <c r="M11" s="128"/>
      <c r="N11" s="43">
        <f>CALENDARIO!N11</f>
        <v>2752000</v>
      </c>
      <c r="O11" s="46"/>
      <c r="P11" s="78"/>
      <c r="Q11" s="78"/>
    </row>
    <row r="12" spans="1:17" ht="16.5" customHeight="1" x14ac:dyDescent="0.3">
      <c r="A12" s="5">
        <v>1</v>
      </c>
      <c r="B12" s="6" t="s">
        <v>7</v>
      </c>
      <c r="C12" s="13" t="s">
        <v>122</v>
      </c>
      <c r="D12" s="13" t="s">
        <v>7</v>
      </c>
      <c r="E12" s="35" t="s">
        <v>122</v>
      </c>
      <c r="F12" s="35" t="s">
        <v>6</v>
      </c>
      <c r="G12" s="79"/>
      <c r="H12" s="79"/>
      <c r="I12" s="16"/>
      <c r="J12" s="126" t="s">
        <v>131</v>
      </c>
      <c r="K12" s="127"/>
      <c r="L12" s="127"/>
      <c r="M12" s="128"/>
      <c r="N12" s="43">
        <f>CALENDARIO!N12</f>
        <v>72000</v>
      </c>
      <c r="O12" s="46"/>
      <c r="P12" s="78"/>
      <c r="Q12" s="78"/>
    </row>
    <row r="13" spans="1:17" ht="16.5" customHeight="1" x14ac:dyDescent="0.3">
      <c r="A13" s="5">
        <v>1</v>
      </c>
      <c r="B13" s="6" t="s">
        <v>7</v>
      </c>
      <c r="C13" s="13" t="s">
        <v>122</v>
      </c>
      <c r="D13" s="13" t="s">
        <v>8</v>
      </c>
      <c r="E13" s="35"/>
      <c r="F13" s="35"/>
      <c r="G13" s="79"/>
      <c r="H13" s="79"/>
      <c r="I13" s="16"/>
      <c r="J13" s="126" t="s">
        <v>133</v>
      </c>
      <c r="K13" s="127"/>
      <c r="L13" s="127"/>
      <c r="M13" s="128"/>
      <c r="N13" s="43">
        <f>CALENDARIO!N13</f>
        <v>78000</v>
      </c>
      <c r="O13" s="46"/>
      <c r="P13" s="78"/>
      <c r="Q13" s="78"/>
    </row>
    <row r="14" spans="1:17" ht="16.5" customHeight="1" x14ac:dyDescent="0.3">
      <c r="A14" s="5">
        <v>1</v>
      </c>
      <c r="B14" s="6" t="s">
        <v>7</v>
      </c>
      <c r="C14" s="13" t="s">
        <v>122</v>
      </c>
      <c r="D14" s="13" t="s">
        <v>8</v>
      </c>
      <c r="E14" s="35" t="s">
        <v>122</v>
      </c>
      <c r="F14" s="35" t="s">
        <v>6</v>
      </c>
      <c r="G14" s="79"/>
      <c r="H14" s="80"/>
      <c r="I14" s="16"/>
      <c r="J14" s="126" t="s">
        <v>132</v>
      </c>
      <c r="K14" s="127"/>
      <c r="L14" s="127"/>
      <c r="M14" s="128"/>
      <c r="N14" s="43">
        <f>CALENDARIO!N14</f>
        <v>42000</v>
      </c>
      <c r="O14" s="46"/>
      <c r="P14" s="78"/>
      <c r="Q14" s="78"/>
    </row>
    <row r="15" spans="1:17" ht="39" customHeight="1" x14ac:dyDescent="0.3">
      <c r="A15" s="5">
        <v>1</v>
      </c>
      <c r="B15" s="6" t="s">
        <v>7</v>
      </c>
      <c r="C15" s="13" t="s">
        <v>122</v>
      </c>
      <c r="D15" s="13" t="s">
        <v>7</v>
      </c>
      <c r="E15" s="35" t="s">
        <v>122</v>
      </c>
      <c r="F15" s="35" t="s">
        <v>122</v>
      </c>
      <c r="G15" s="79"/>
      <c r="H15" s="80"/>
      <c r="I15" s="130" t="s">
        <v>30</v>
      </c>
      <c r="J15" s="131"/>
      <c r="K15" s="131"/>
      <c r="L15" s="131"/>
      <c r="M15" s="132"/>
      <c r="N15" s="43">
        <f>CALENDARIO!N15</f>
        <v>18000</v>
      </c>
      <c r="O15" s="78">
        <f>N15</f>
        <v>18000</v>
      </c>
      <c r="P15" s="78"/>
      <c r="Q15" s="78"/>
    </row>
    <row r="16" spans="1:17" ht="30.75" customHeight="1" x14ac:dyDescent="0.3">
      <c r="A16" s="5">
        <v>1</v>
      </c>
      <c r="B16" s="6" t="s">
        <v>8</v>
      </c>
      <c r="C16" s="12">
        <v>0</v>
      </c>
      <c r="D16" s="12">
        <v>0</v>
      </c>
      <c r="E16" s="34">
        <v>0</v>
      </c>
      <c r="F16" s="34">
        <v>0</v>
      </c>
      <c r="G16" s="82"/>
      <c r="H16" s="166" t="s">
        <v>116</v>
      </c>
      <c r="I16" s="167"/>
      <c r="J16" s="167"/>
      <c r="K16" s="167"/>
      <c r="L16" s="167"/>
      <c r="M16" s="168"/>
      <c r="N16" s="43"/>
      <c r="O16" s="84"/>
      <c r="P16" s="85">
        <f>O17</f>
        <v>1290000</v>
      </c>
      <c r="Q16" s="84"/>
    </row>
    <row r="17" spans="1:17" ht="28.5" customHeight="1" x14ac:dyDescent="0.3">
      <c r="A17" s="5">
        <v>1</v>
      </c>
      <c r="B17" s="6" t="s">
        <v>8</v>
      </c>
      <c r="C17" s="12">
        <v>0</v>
      </c>
      <c r="D17" s="12">
        <v>2</v>
      </c>
      <c r="E17" s="34">
        <v>0</v>
      </c>
      <c r="F17" s="34">
        <v>0</v>
      </c>
      <c r="G17" s="86"/>
      <c r="H17" s="86"/>
      <c r="I17" s="126" t="s">
        <v>151</v>
      </c>
      <c r="J17" s="127"/>
      <c r="K17" s="127"/>
      <c r="L17" s="127"/>
      <c r="M17" s="128"/>
      <c r="N17" s="43">
        <f>CALENDARIO!N17</f>
        <v>1290000</v>
      </c>
      <c r="O17" s="87">
        <f>N17</f>
        <v>1290000</v>
      </c>
      <c r="P17" s="88"/>
      <c r="Q17" s="89"/>
    </row>
    <row r="18" spans="1:17" ht="16.5" customHeight="1" x14ac:dyDescent="0.3">
      <c r="A18" s="5">
        <v>1</v>
      </c>
      <c r="B18" s="6" t="s">
        <v>12</v>
      </c>
      <c r="C18" s="13" t="s">
        <v>122</v>
      </c>
      <c r="D18" s="12">
        <v>0</v>
      </c>
      <c r="E18" s="34">
        <v>0</v>
      </c>
      <c r="F18" s="34">
        <v>0</v>
      </c>
      <c r="G18" s="90"/>
      <c r="H18" s="139" t="s">
        <v>126</v>
      </c>
      <c r="I18" s="140"/>
      <c r="J18" s="140"/>
      <c r="K18" s="140"/>
      <c r="L18" s="140"/>
      <c r="M18" s="141"/>
      <c r="N18" s="43"/>
      <c r="O18" s="78"/>
      <c r="P18" s="78">
        <f>O19+O20+O21+O22+O23</f>
        <v>2000848</v>
      </c>
      <c r="Q18" s="78"/>
    </row>
    <row r="19" spans="1:17" ht="16.5" customHeight="1" x14ac:dyDescent="0.3">
      <c r="A19" s="5">
        <v>1</v>
      </c>
      <c r="B19" s="6" t="s">
        <v>12</v>
      </c>
      <c r="C19" s="13" t="s">
        <v>122</v>
      </c>
      <c r="D19" s="13" t="s">
        <v>6</v>
      </c>
      <c r="E19" s="35" t="s">
        <v>122</v>
      </c>
      <c r="F19" s="35" t="s">
        <v>122</v>
      </c>
      <c r="G19" s="91"/>
      <c r="H19" s="91"/>
      <c r="I19" s="180" t="s">
        <v>3</v>
      </c>
      <c r="J19" s="181"/>
      <c r="K19" s="181"/>
      <c r="L19" s="181"/>
      <c r="M19" s="182"/>
      <c r="N19" s="43">
        <f>CALENDARIO!N19</f>
        <v>755000</v>
      </c>
      <c r="O19" s="78">
        <f>N19</f>
        <v>755000</v>
      </c>
      <c r="P19" s="78"/>
      <c r="Q19" s="78"/>
    </row>
    <row r="20" spans="1:17" ht="16.5" customHeight="1" x14ac:dyDescent="0.3">
      <c r="A20" s="5">
        <v>1</v>
      </c>
      <c r="B20" s="6" t="s">
        <v>12</v>
      </c>
      <c r="C20" s="13" t="s">
        <v>122</v>
      </c>
      <c r="D20" s="13" t="s">
        <v>7</v>
      </c>
      <c r="E20" s="35" t="s">
        <v>122</v>
      </c>
      <c r="F20" s="35" t="s">
        <v>122</v>
      </c>
      <c r="G20" s="91"/>
      <c r="H20" s="91"/>
      <c r="I20" s="130" t="s">
        <v>2</v>
      </c>
      <c r="J20" s="131"/>
      <c r="K20" s="131"/>
      <c r="L20" s="131"/>
      <c r="M20" s="132"/>
      <c r="N20" s="43">
        <f>CALENDARIO!N20</f>
        <v>900000</v>
      </c>
      <c r="O20" s="78">
        <f>N20</f>
        <v>900000</v>
      </c>
      <c r="P20" s="78"/>
      <c r="Q20" s="78"/>
    </row>
    <row r="21" spans="1:17" ht="16.5" customHeight="1" x14ac:dyDescent="0.3">
      <c r="A21" s="5">
        <v>1</v>
      </c>
      <c r="B21" s="6" t="s">
        <v>12</v>
      </c>
      <c r="C21" s="13" t="s">
        <v>122</v>
      </c>
      <c r="D21" s="13" t="s">
        <v>8</v>
      </c>
      <c r="E21" s="35" t="s">
        <v>122</v>
      </c>
      <c r="F21" s="35" t="s">
        <v>122</v>
      </c>
      <c r="G21" s="91"/>
      <c r="H21" s="91"/>
      <c r="I21" s="130" t="s">
        <v>19</v>
      </c>
      <c r="J21" s="131"/>
      <c r="K21" s="131"/>
      <c r="L21" s="131"/>
      <c r="M21" s="132"/>
      <c r="N21" s="43">
        <f>CALENDARIO!N21</f>
        <v>345848</v>
      </c>
      <c r="O21" s="78">
        <f>N21</f>
        <v>345848</v>
      </c>
      <c r="P21" s="78"/>
      <c r="Q21" s="78"/>
    </row>
    <row r="22" spans="1:17" ht="16.5" customHeight="1" x14ac:dyDescent="0.3">
      <c r="A22" s="5">
        <v>1</v>
      </c>
      <c r="B22" s="6" t="s">
        <v>12</v>
      </c>
      <c r="C22" s="13" t="s">
        <v>122</v>
      </c>
      <c r="D22" s="13" t="s">
        <v>9</v>
      </c>
      <c r="E22" s="35" t="s">
        <v>122</v>
      </c>
      <c r="F22" s="35" t="s">
        <v>122</v>
      </c>
      <c r="G22" s="91"/>
      <c r="H22" s="91"/>
      <c r="I22" s="130" t="s">
        <v>51</v>
      </c>
      <c r="J22" s="131"/>
      <c r="K22" s="131"/>
      <c r="L22" s="131"/>
      <c r="M22" s="132"/>
      <c r="N22" s="43">
        <f>CALENDARIO!N22</f>
        <v>0</v>
      </c>
      <c r="O22" s="78">
        <f>N22</f>
        <v>0</v>
      </c>
      <c r="P22" s="78"/>
      <c r="Q22" s="78"/>
    </row>
    <row r="23" spans="1:17" ht="16.5" customHeight="1" x14ac:dyDescent="0.3">
      <c r="A23" s="5">
        <v>1</v>
      </c>
      <c r="B23" s="6" t="s">
        <v>12</v>
      </c>
      <c r="C23" s="13" t="s">
        <v>122</v>
      </c>
      <c r="D23" s="13" t="s">
        <v>10</v>
      </c>
      <c r="E23" s="35" t="s">
        <v>122</v>
      </c>
      <c r="F23" s="35" t="s">
        <v>122</v>
      </c>
      <c r="G23" s="91"/>
      <c r="H23" s="91"/>
      <c r="I23" s="130" t="s">
        <v>40</v>
      </c>
      <c r="J23" s="131"/>
      <c r="K23" s="131"/>
      <c r="L23" s="131"/>
      <c r="M23" s="132"/>
      <c r="N23" s="43">
        <f>CALENDARIO!N23</f>
        <v>0</v>
      </c>
      <c r="O23" s="78">
        <f>N23</f>
        <v>0</v>
      </c>
      <c r="P23" s="78"/>
      <c r="Q23" s="78"/>
    </row>
    <row r="24" spans="1:17" ht="16.5" customHeight="1" x14ac:dyDescent="0.3">
      <c r="A24" s="5">
        <v>1</v>
      </c>
      <c r="B24" s="6" t="s">
        <v>13</v>
      </c>
      <c r="C24" s="13" t="s">
        <v>122</v>
      </c>
      <c r="D24" s="12">
        <v>0</v>
      </c>
      <c r="E24" s="34">
        <v>0</v>
      </c>
      <c r="F24" s="34">
        <v>0</v>
      </c>
      <c r="G24" s="92"/>
      <c r="H24" s="139" t="s">
        <v>63</v>
      </c>
      <c r="I24" s="140"/>
      <c r="J24" s="140"/>
      <c r="K24" s="140"/>
      <c r="L24" s="140"/>
      <c r="M24" s="141"/>
      <c r="N24" s="43"/>
      <c r="O24" s="78"/>
      <c r="P24" s="78">
        <f>O25</f>
        <v>0</v>
      </c>
      <c r="Q24" s="78"/>
    </row>
    <row r="25" spans="1:17" ht="16.5" customHeight="1" x14ac:dyDescent="0.3">
      <c r="A25" s="5">
        <v>1</v>
      </c>
      <c r="B25" s="6" t="s">
        <v>13</v>
      </c>
      <c r="C25" s="13" t="s">
        <v>122</v>
      </c>
      <c r="D25" s="13" t="s">
        <v>6</v>
      </c>
      <c r="E25" s="35" t="s">
        <v>122</v>
      </c>
      <c r="F25" s="35" t="s">
        <v>122</v>
      </c>
      <c r="G25" s="91"/>
      <c r="H25" s="91"/>
      <c r="I25" s="130" t="s">
        <v>63</v>
      </c>
      <c r="J25" s="131"/>
      <c r="K25" s="131"/>
      <c r="L25" s="131"/>
      <c r="M25" s="132"/>
      <c r="N25" s="43">
        <f>CALENDARIO!N25</f>
        <v>0</v>
      </c>
      <c r="O25" s="78">
        <f>N25</f>
        <v>0</v>
      </c>
      <c r="P25" s="78"/>
      <c r="Q25" s="78"/>
    </row>
    <row r="26" spans="1:17" ht="63" customHeight="1" x14ac:dyDescent="0.3">
      <c r="A26" s="5">
        <v>1</v>
      </c>
      <c r="B26" s="6" t="s">
        <v>14</v>
      </c>
      <c r="C26" s="13" t="s">
        <v>122</v>
      </c>
      <c r="D26" s="12">
        <v>0</v>
      </c>
      <c r="E26" s="34">
        <v>0</v>
      </c>
      <c r="F26" s="34">
        <v>0</v>
      </c>
      <c r="G26" s="92"/>
      <c r="H26" s="147" t="s">
        <v>25</v>
      </c>
      <c r="I26" s="148"/>
      <c r="J26" s="148"/>
      <c r="K26" s="148"/>
      <c r="L26" s="148"/>
      <c r="M26" s="149"/>
      <c r="N26" s="43"/>
      <c r="O26" s="78"/>
      <c r="P26" s="78">
        <f>O27</f>
        <v>0</v>
      </c>
      <c r="Q26" s="78"/>
    </row>
    <row r="27" spans="1:17" ht="64.5" customHeight="1" x14ac:dyDescent="0.3">
      <c r="A27" s="5">
        <v>1</v>
      </c>
      <c r="B27" s="6" t="s">
        <v>14</v>
      </c>
      <c r="C27" s="13" t="s">
        <v>122</v>
      </c>
      <c r="D27" s="13" t="s">
        <v>6</v>
      </c>
      <c r="E27" s="35" t="s">
        <v>122</v>
      </c>
      <c r="F27" s="35" t="s">
        <v>122</v>
      </c>
      <c r="G27" s="91"/>
      <c r="H27" s="91"/>
      <c r="I27" s="134" t="s">
        <v>25</v>
      </c>
      <c r="J27" s="135"/>
      <c r="K27" s="135"/>
      <c r="L27" s="135"/>
      <c r="M27" s="136"/>
      <c r="N27" s="43">
        <f>CALENDARIO!N27</f>
        <v>0</v>
      </c>
      <c r="O27" s="78">
        <f>N27</f>
        <v>0</v>
      </c>
      <c r="P27" s="78"/>
      <c r="Q27" s="78"/>
    </row>
    <row r="28" spans="1:17" ht="29.25" customHeight="1" x14ac:dyDescent="0.3">
      <c r="A28" s="9">
        <v>2</v>
      </c>
      <c r="B28" s="32" t="s">
        <v>122</v>
      </c>
      <c r="C28" s="13" t="s">
        <v>122</v>
      </c>
      <c r="D28" s="12">
        <v>0</v>
      </c>
      <c r="E28" s="34">
        <v>0</v>
      </c>
      <c r="F28" s="34">
        <v>0</v>
      </c>
      <c r="G28" s="150" t="s">
        <v>112</v>
      </c>
      <c r="H28" s="150"/>
      <c r="I28" s="150"/>
      <c r="J28" s="150"/>
      <c r="K28" s="150"/>
      <c r="L28" s="150"/>
      <c r="M28" s="150"/>
      <c r="N28" s="43"/>
      <c r="O28" s="78">
        <v>0</v>
      </c>
      <c r="P28" s="78">
        <v>0</v>
      </c>
      <c r="Q28" s="78">
        <v>0</v>
      </c>
    </row>
    <row r="29" spans="1:17" ht="17.25" customHeight="1" x14ac:dyDescent="0.3">
      <c r="A29" s="5">
        <v>3</v>
      </c>
      <c r="B29" s="6" t="s">
        <v>122</v>
      </c>
      <c r="C29" s="13" t="s">
        <v>122</v>
      </c>
      <c r="D29" s="12">
        <v>0</v>
      </c>
      <c r="E29" s="34">
        <v>0</v>
      </c>
      <c r="F29" s="34">
        <v>0</v>
      </c>
      <c r="G29" s="146" t="s">
        <v>64</v>
      </c>
      <c r="H29" s="146"/>
      <c r="I29" s="146"/>
      <c r="J29" s="146"/>
      <c r="K29" s="146"/>
      <c r="L29" s="146"/>
      <c r="M29" s="146"/>
      <c r="N29" s="43"/>
      <c r="O29" s="78"/>
      <c r="P29" s="78"/>
      <c r="Q29" s="78">
        <f>P30+P33</f>
        <v>5134229</v>
      </c>
    </row>
    <row r="30" spans="1:17" ht="28.5" customHeight="1" x14ac:dyDescent="0.3">
      <c r="A30" s="5">
        <v>3</v>
      </c>
      <c r="B30" s="6" t="s">
        <v>6</v>
      </c>
      <c r="C30" s="13" t="s">
        <v>122</v>
      </c>
      <c r="D30" s="12">
        <v>0</v>
      </c>
      <c r="E30" s="34">
        <v>0</v>
      </c>
      <c r="F30" s="34">
        <v>0</v>
      </c>
      <c r="G30" s="92"/>
      <c r="H30" s="139" t="s">
        <v>65</v>
      </c>
      <c r="I30" s="140"/>
      <c r="J30" s="140"/>
      <c r="K30" s="140"/>
      <c r="L30" s="140"/>
      <c r="M30" s="141"/>
      <c r="N30" s="43"/>
      <c r="O30" s="78"/>
      <c r="P30" s="78">
        <f>O31+O32</f>
        <v>5134229</v>
      </c>
      <c r="Q30" s="78"/>
    </row>
    <row r="31" spans="1:17" ht="33" customHeight="1" x14ac:dyDescent="0.3">
      <c r="A31" s="5">
        <v>3</v>
      </c>
      <c r="B31" s="6" t="s">
        <v>6</v>
      </c>
      <c r="C31" s="13" t="s">
        <v>122</v>
      </c>
      <c r="D31" s="13" t="s">
        <v>6</v>
      </c>
      <c r="E31" s="35" t="s">
        <v>122</v>
      </c>
      <c r="F31" s="35" t="s">
        <v>122</v>
      </c>
      <c r="G31" s="91"/>
      <c r="H31" s="91"/>
      <c r="I31" s="130" t="s">
        <v>66</v>
      </c>
      <c r="J31" s="131"/>
      <c r="K31" s="131"/>
      <c r="L31" s="131"/>
      <c r="M31" s="132"/>
      <c r="N31" s="43">
        <f>CALENDARIO!N31</f>
        <v>0</v>
      </c>
      <c r="O31" s="78">
        <f>N31</f>
        <v>0</v>
      </c>
      <c r="P31" s="78"/>
      <c r="Q31" s="78"/>
    </row>
    <row r="32" spans="1:17" ht="17.25" customHeight="1" x14ac:dyDescent="0.3">
      <c r="A32" s="5">
        <v>3</v>
      </c>
      <c r="B32" s="6" t="s">
        <v>6</v>
      </c>
      <c r="C32" s="13" t="s">
        <v>122</v>
      </c>
      <c r="D32" s="13" t="s">
        <v>7</v>
      </c>
      <c r="E32" s="35" t="s">
        <v>122</v>
      </c>
      <c r="F32" s="35" t="s">
        <v>122</v>
      </c>
      <c r="G32" s="91"/>
      <c r="H32" s="91"/>
      <c r="I32" s="130" t="s">
        <v>52</v>
      </c>
      <c r="J32" s="131"/>
      <c r="K32" s="131"/>
      <c r="L32" s="131"/>
      <c r="M32" s="132"/>
      <c r="N32" s="43">
        <f>CALENDARIO!N32</f>
        <v>5134229</v>
      </c>
      <c r="O32" s="78">
        <f>N32</f>
        <v>5134229</v>
      </c>
      <c r="P32" s="78"/>
      <c r="Q32" s="78"/>
    </row>
    <row r="33" spans="1:17" ht="66.75" customHeight="1" x14ac:dyDescent="0.3">
      <c r="A33" s="5">
        <v>3</v>
      </c>
      <c r="B33" s="6" t="s">
        <v>14</v>
      </c>
      <c r="C33" s="13" t="s">
        <v>122</v>
      </c>
      <c r="D33" s="12">
        <v>0</v>
      </c>
      <c r="E33" s="34">
        <v>0</v>
      </c>
      <c r="F33" s="34">
        <v>0</v>
      </c>
      <c r="G33" s="92"/>
      <c r="H33" s="171" t="s">
        <v>28</v>
      </c>
      <c r="I33" s="172"/>
      <c r="J33" s="172"/>
      <c r="K33" s="172"/>
      <c r="L33" s="172"/>
      <c r="M33" s="173"/>
      <c r="N33" s="43"/>
      <c r="O33" s="78"/>
      <c r="P33" s="78">
        <f>O34</f>
        <v>0</v>
      </c>
      <c r="Q33" s="78"/>
    </row>
    <row r="34" spans="1:17" ht="58.5" customHeight="1" x14ac:dyDescent="0.3">
      <c r="A34" s="5">
        <v>3</v>
      </c>
      <c r="B34" s="6" t="s">
        <v>14</v>
      </c>
      <c r="C34" s="13" t="s">
        <v>122</v>
      </c>
      <c r="D34" s="13" t="s">
        <v>6</v>
      </c>
      <c r="E34" s="35" t="s">
        <v>122</v>
      </c>
      <c r="F34" s="35" t="s">
        <v>122</v>
      </c>
      <c r="G34" s="91"/>
      <c r="H34" s="91"/>
      <c r="I34" s="174" t="s">
        <v>28</v>
      </c>
      <c r="J34" s="175"/>
      <c r="K34" s="175"/>
      <c r="L34" s="175"/>
      <c r="M34" s="176"/>
      <c r="N34" s="43">
        <f>CALENDARIO!N34</f>
        <v>0</v>
      </c>
      <c r="O34" s="78">
        <f>N34</f>
        <v>0</v>
      </c>
      <c r="P34" s="78"/>
      <c r="Q34" s="78"/>
    </row>
    <row r="35" spans="1:17" ht="16.5" customHeight="1" x14ac:dyDescent="0.3">
      <c r="A35" s="5">
        <v>4</v>
      </c>
      <c r="B35" s="6" t="s">
        <v>122</v>
      </c>
      <c r="C35" s="13" t="s">
        <v>122</v>
      </c>
      <c r="D35" s="12">
        <v>0</v>
      </c>
      <c r="E35" s="34">
        <v>0</v>
      </c>
      <c r="F35" s="34">
        <v>0</v>
      </c>
      <c r="G35" s="146" t="s">
        <v>67</v>
      </c>
      <c r="H35" s="146"/>
      <c r="I35" s="146"/>
      <c r="J35" s="146"/>
      <c r="K35" s="146"/>
      <c r="L35" s="146"/>
      <c r="M35" s="146"/>
      <c r="N35" s="43"/>
      <c r="O35" s="78"/>
      <c r="P35" s="78"/>
      <c r="Q35" s="78">
        <f>P36+P38+P51+P61+P67</f>
        <v>20064396</v>
      </c>
    </row>
    <row r="36" spans="1:17" ht="29.25" customHeight="1" x14ac:dyDescent="0.3">
      <c r="A36" s="5">
        <v>4</v>
      </c>
      <c r="B36" s="6" t="s">
        <v>6</v>
      </c>
      <c r="C36" s="13" t="s">
        <v>122</v>
      </c>
      <c r="D36" s="12">
        <v>0</v>
      </c>
      <c r="E36" s="34">
        <v>0</v>
      </c>
      <c r="F36" s="34">
        <v>0</v>
      </c>
      <c r="G36" s="92"/>
      <c r="H36" s="171" t="s">
        <v>121</v>
      </c>
      <c r="I36" s="172"/>
      <c r="J36" s="172"/>
      <c r="K36" s="172"/>
      <c r="L36" s="172"/>
      <c r="M36" s="173"/>
      <c r="N36" s="43"/>
      <c r="O36" s="78"/>
      <c r="P36" s="78">
        <f>O37</f>
        <v>980174</v>
      </c>
      <c r="Q36" s="78"/>
    </row>
    <row r="37" spans="1:17" ht="30.75" customHeight="1" x14ac:dyDescent="0.3">
      <c r="A37" s="5">
        <v>4</v>
      </c>
      <c r="B37" s="6" t="s">
        <v>6</v>
      </c>
      <c r="C37" s="13" t="s">
        <v>122</v>
      </c>
      <c r="D37" s="13" t="s">
        <v>6</v>
      </c>
      <c r="E37" s="35" t="s">
        <v>122</v>
      </c>
      <c r="F37" s="35" t="s">
        <v>122</v>
      </c>
      <c r="G37" s="91"/>
      <c r="H37" s="91"/>
      <c r="I37" s="130" t="s">
        <v>152</v>
      </c>
      <c r="J37" s="131"/>
      <c r="K37" s="131"/>
      <c r="L37" s="131"/>
      <c r="M37" s="132"/>
      <c r="N37" s="43">
        <f>CALENDARIO!N37</f>
        <v>980174</v>
      </c>
      <c r="O37" s="78">
        <f>N37</f>
        <v>980174</v>
      </c>
      <c r="P37" s="78"/>
      <c r="Q37" s="78"/>
    </row>
    <row r="38" spans="1:17" ht="16.5" customHeight="1" x14ac:dyDescent="0.3">
      <c r="A38" s="5">
        <v>4</v>
      </c>
      <c r="B38" s="6" t="s">
        <v>8</v>
      </c>
      <c r="C38" s="13" t="s">
        <v>122</v>
      </c>
      <c r="D38" s="12">
        <v>0</v>
      </c>
      <c r="E38" s="34">
        <v>0</v>
      </c>
      <c r="F38" s="34">
        <v>0</v>
      </c>
      <c r="G38" s="92"/>
      <c r="H38" s="139" t="s">
        <v>68</v>
      </c>
      <c r="I38" s="140"/>
      <c r="J38" s="140"/>
      <c r="K38" s="140"/>
      <c r="L38" s="140"/>
      <c r="M38" s="141"/>
      <c r="N38" s="43"/>
      <c r="O38" s="78"/>
      <c r="P38" s="78">
        <f>O39+O40+O41+O42+O43+O44+O45+O46+O47+O48+O49+O50</f>
        <v>14534992</v>
      </c>
      <c r="Q38" s="78"/>
    </row>
    <row r="39" spans="1:17" ht="16.5" customHeight="1" x14ac:dyDescent="0.3">
      <c r="A39" s="5">
        <v>4</v>
      </c>
      <c r="B39" s="6" t="s">
        <v>8</v>
      </c>
      <c r="C39" s="13" t="s">
        <v>122</v>
      </c>
      <c r="D39" s="13" t="s">
        <v>6</v>
      </c>
      <c r="E39" s="35" t="s">
        <v>122</v>
      </c>
      <c r="F39" s="35" t="s">
        <v>122</v>
      </c>
      <c r="G39" s="91"/>
      <c r="H39" s="91"/>
      <c r="I39" s="130" t="s">
        <v>69</v>
      </c>
      <c r="J39" s="131"/>
      <c r="K39" s="131"/>
      <c r="L39" s="131"/>
      <c r="M39" s="132"/>
      <c r="N39" s="43">
        <f>CALENDARIO!N39</f>
        <v>12027009</v>
      </c>
      <c r="O39" s="78">
        <f>N39</f>
        <v>12027009</v>
      </c>
      <c r="P39" s="78"/>
      <c r="Q39" s="78"/>
    </row>
    <row r="40" spans="1:17" ht="30.75" customHeight="1" x14ac:dyDescent="0.3">
      <c r="A40" s="5">
        <v>4</v>
      </c>
      <c r="B40" s="6" t="s">
        <v>8</v>
      </c>
      <c r="C40" s="13" t="s">
        <v>122</v>
      </c>
      <c r="D40" s="13" t="s">
        <v>7</v>
      </c>
      <c r="E40" s="35" t="s">
        <v>122</v>
      </c>
      <c r="F40" s="35" t="s">
        <v>122</v>
      </c>
      <c r="G40" s="91"/>
      <c r="H40" s="91"/>
      <c r="I40" s="177" t="s">
        <v>29</v>
      </c>
      <c r="J40" s="178"/>
      <c r="K40" s="178"/>
      <c r="L40" s="178"/>
      <c r="M40" s="179"/>
      <c r="N40" s="43">
        <f>CALENDARIO!N40</f>
        <v>0</v>
      </c>
      <c r="O40" s="78">
        <f t="shared" ref="O40:O50" si="0">N40</f>
        <v>0</v>
      </c>
      <c r="P40" s="78"/>
      <c r="Q40" s="78"/>
    </row>
    <row r="41" spans="1:17" ht="16.5" customHeight="1" x14ac:dyDescent="0.3">
      <c r="A41" s="5">
        <v>4</v>
      </c>
      <c r="B41" s="6" t="s">
        <v>8</v>
      </c>
      <c r="C41" s="13" t="s">
        <v>122</v>
      </c>
      <c r="D41" s="13" t="s">
        <v>8</v>
      </c>
      <c r="E41" s="35" t="s">
        <v>122</v>
      </c>
      <c r="F41" s="35" t="s">
        <v>122</v>
      </c>
      <c r="G41" s="91"/>
      <c r="H41" s="91"/>
      <c r="I41" s="130" t="s">
        <v>70</v>
      </c>
      <c r="J41" s="131"/>
      <c r="K41" s="131"/>
      <c r="L41" s="131"/>
      <c r="M41" s="132"/>
      <c r="N41" s="43">
        <f>CALENDARIO!N41</f>
        <v>1508442</v>
      </c>
      <c r="O41" s="78">
        <f t="shared" si="0"/>
        <v>1508442</v>
      </c>
      <c r="P41" s="78"/>
      <c r="Q41" s="78"/>
    </row>
    <row r="42" spans="1:17" ht="16.5" customHeight="1" x14ac:dyDescent="0.3">
      <c r="A42" s="5">
        <v>4</v>
      </c>
      <c r="B42" s="6" t="s">
        <v>8</v>
      </c>
      <c r="C42" s="13" t="s">
        <v>122</v>
      </c>
      <c r="D42" s="13" t="s">
        <v>9</v>
      </c>
      <c r="E42" s="35" t="s">
        <v>122</v>
      </c>
      <c r="F42" s="35" t="s">
        <v>122</v>
      </c>
      <c r="G42" s="91"/>
      <c r="H42" s="91"/>
      <c r="I42" s="133" t="s">
        <v>5</v>
      </c>
      <c r="J42" s="133"/>
      <c r="K42" s="133"/>
      <c r="L42" s="133"/>
      <c r="M42" s="133"/>
      <c r="N42" s="43">
        <f>CALENDARIO!N42</f>
        <v>506710</v>
      </c>
      <c r="O42" s="78">
        <f t="shared" si="0"/>
        <v>506710</v>
      </c>
      <c r="P42" s="78"/>
      <c r="Q42" s="78"/>
    </row>
    <row r="43" spans="1:17" ht="16.5" customHeight="1" x14ac:dyDescent="0.3">
      <c r="A43" s="5">
        <v>4</v>
      </c>
      <c r="B43" s="6" t="s">
        <v>8</v>
      </c>
      <c r="C43" s="13" t="s">
        <v>122</v>
      </c>
      <c r="D43" s="13" t="s">
        <v>10</v>
      </c>
      <c r="E43" s="35" t="s">
        <v>122</v>
      </c>
      <c r="F43" s="35" t="s">
        <v>122</v>
      </c>
      <c r="G43" s="91"/>
      <c r="H43" s="91"/>
      <c r="I43" s="133" t="s">
        <v>4</v>
      </c>
      <c r="J43" s="133"/>
      <c r="K43" s="133"/>
      <c r="L43" s="133"/>
      <c r="M43" s="133"/>
      <c r="N43" s="43">
        <f>CALENDARIO!N43</f>
        <v>0</v>
      </c>
      <c r="O43" s="78">
        <f t="shared" si="0"/>
        <v>0</v>
      </c>
      <c r="P43" s="78"/>
      <c r="Q43" s="78"/>
    </row>
    <row r="44" spans="1:17" ht="16.5" customHeight="1" x14ac:dyDescent="0.3">
      <c r="A44" s="5">
        <v>4</v>
      </c>
      <c r="B44" s="6" t="s">
        <v>8</v>
      </c>
      <c r="C44" s="13" t="s">
        <v>122</v>
      </c>
      <c r="D44" s="13" t="s">
        <v>11</v>
      </c>
      <c r="E44" s="35" t="s">
        <v>122</v>
      </c>
      <c r="F44" s="35" t="s">
        <v>122</v>
      </c>
      <c r="G44" s="91"/>
      <c r="H44" s="91"/>
      <c r="I44" s="133" t="s">
        <v>71</v>
      </c>
      <c r="J44" s="133"/>
      <c r="K44" s="133"/>
      <c r="L44" s="133"/>
      <c r="M44" s="133"/>
      <c r="N44" s="43">
        <f>CALENDARIO!N44</f>
        <v>0</v>
      </c>
      <c r="O44" s="78">
        <f t="shared" si="0"/>
        <v>0</v>
      </c>
      <c r="P44" s="78"/>
      <c r="Q44" s="78"/>
    </row>
    <row r="45" spans="1:17" ht="16.5" customHeight="1" x14ac:dyDescent="0.3">
      <c r="A45" s="5">
        <v>4</v>
      </c>
      <c r="B45" s="6" t="s">
        <v>8</v>
      </c>
      <c r="C45" s="13" t="s">
        <v>122</v>
      </c>
      <c r="D45" s="13" t="s">
        <v>12</v>
      </c>
      <c r="E45" s="35" t="s">
        <v>122</v>
      </c>
      <c r="F45" s="35" t="s">
        <v>122</v>
      </c>
      <c r="G45" s="91"/>
      <c r="H45" s="91"/>
      <c r="I45" s="133" t="s">
        <v>72</v>
      </c>
      <c r="J45" s="133"/>
      <c r="K45" s="133"/>
      <c r="L45" s="133"/>
      <c r="M45" s="133"/>
      <c r="N45" s="43">
        <f>CALENDARIO!N45</f>
        <v>50574</v>
      </c>
      <c r="O45" s="78">
        <f t="shared" si="0"/>
        <v>50574</v>
      </c>
      <c r="P45" s="78"/>
      <c r="Q45" s="78"/>
    </row>
    <row r="46" spans="1:17" ht="16.5" customHeight="1" x14ac:dyDescent="0.3">
      <c r="A46" s="5">
        <v>4</v>
      </c>
      <c r="B46" s="6" t="s">
        <v>8</v>
      </c>
      <c r="C46" s="13" t="s">
        <v>122</v>
      </c>
      <c r="D46" s="13" t="s">
        <v>13</v>
      </c>
      <c r="E46" s="35" t="s">
        <v>122</v>
      </c>
      <c r="F46" s="35" t="s">
        <v>122</v>
      </c>
      <c r="G46" s="91"/>
      <c r="H46" s="91"/>
      <c r="I46" s="129" t="s">
        <v>73</v>
      </c>
      <c r="J46" s="129"/>
      <c r="K46" s="129"/>
      <c r="L46" s="129"/>
      <c r="M46" s="129"/>
      <c r="N46" s="43">
        <f>CALENDARIO!N46</f>
        <v>0</v>
      </c>
      <c r="O46" s="78">
        <f t="shared" si="0"/>
        <v>0</v>
      </c>
      <c r="P46" s="78"/>
      <c r="Q46" s="78"/>
    </row>
    <row r="47" spans="1:17" ht="16.5" customHeight="1" x14ac:dyDescent="0.3">
      <c r="A47" s="5">
        <v>4</v>
      </c>
      <c r="B47" s="6" t="s">
        <v>8</v>
      </c>
      <c r="C47" s="13" t="s">
        <v>122</v>
      </c>
      <c r="D47" s="13" t="s">
        <v>14</v>
      </c>
      <c r="E47" s="35" t="s">
        <v>122</v>
      </c>
      <c r="F47" s="35" t="s">
        <v>122</v>
      </c>
      <c r="G47" s="91"/>
      <c r="H47" s="91"/>
      <c r="I47" s="129" t="s">
        <v>74</v>
      </c>
      <c r="J47" s="129"/>
      <c r="K47" s="129"/>
      <c r="L47" s="129"/>
      <c r="M47" s="129"/>
      <c r="N47" s="43">
        <f>CALENDARIO!N47</f>
        <v>70970</v>
      </c>
      <c r="O47" s="78">
        <f t="shared" si="0"/>
        <v>70970</v>
      </c>
      <c r="P47" s="78"/>
      <c r="Q47" s="78"/>
    </row>
    <row r="48" spans="1:17" ht="16.5" customHeight="1" x14ac:dyDescent="0.3">
      <c r="A48" s="5">
        <v>4</v>
      </c>
      <c r="B48" s="6" t="s">
        <v>8</v>
      </c>
      <c r="C48" s="13" t="s">
        <v>6</v>
      </c>
      <c r="D48" s="13" t="s">
        <v>122</v>
      </c>
      <c r="E48" s="35" t="s">
        <v>122</v>
      </c>
      <c r="F48" s="35" t="s">
        <v>122</v>
      </c>
      <c r="G48" s="91"/>
      <c r="H48" s="91"/>
      <c r="I48" s="129" t="s">
        <v>16</v>
      </c>
      <c r="J48" s="129"/>
      <c r="K48" s="129"/>
      <c r="L48" s="129"/>
      <c r="M48" s="129"/>
      <c r="N48" s="43">
        <f>CALENDARIO!N48</f>
        <v>0</v>
      </c>
      <c r="O48" s="78">
        <f t="shared" si="0"/>
        <v>0</v>
      </c>
      <c r="P48" s="78"/>
      <c r="Q48" s="78"/>
    </row>
    <row r="49" spans="1:17" ht="21.75" customHeight="1" x14ac:dyDescent="0.3">
      <c r="A49" s="5">
        <v>4</v>
      </c>
      <c r="B49" s="6" t="s">
        <v>8</v>
      </c>
      <c r="C49" s="13" t="s">
        <v>6</v>
      </c>
      <c r="D49" s="13" t="s">
        <v>13</v>
      </c>
      <c r="E49" s="35" t="s">
        <v>122</v>
      </c>
      <c r="F49" s="35" t="s">
        <v>122</v>
      </c>
      <c r="G49" s="91"/>
      <c r="H49" s="91"/>
      <c r="I49" s="129" t="s">
        <v>41</v>
      </c>
      <c r="J49" s="129"/>
      <c r="K49" s="129"/>
      <c r="L49" s="129"/>
      <c r="M49" s="129"/>
      <c r="N49" s="43">
        <f>CALENDARIO!N49</f>
        <v>0</v>
      </c>
      <c r="O49" s="78">
        <f t="shared" si="0"/>
        <v>0</v>
      </c>
      <c r="P49" s="78"/>
      <c r="Q49" s="78"/>
    </row>
    <row r="50" spans="1:17" ht="16.5" customHeight="1" x14ac:dyDescent="0.3">
      <c r="A50" s="5">
        <v>4</v>
      </c>
      <c r="B50" s="6" t="s">
        <v>8</v>
      </c>
      <c r="C50" s="13" t="s">
        <v>6</v>
      </c>
      <c r="D50" s="13" t="s">
        <v>14</v>
      </c>
      <c r="E50" s="35" t="s">
        <v>122</v>
      </c>
      <c r="F50" s="35" t="s">
        <v>122</v>
      </c>
      <c r="G50" s="91"/>
      <c r="H50" s="91"/>
      <c r="I50" s="129" t="s">
        <v>75</v>
      </c>
      <c r="J50" s="129"/>
      <c r="K50" s="129"/>
      <c r="L50" s="129"/>
      <c r="M50" s="129"/>
      <c r="N50" s="43">
        <f>CALENDARIO!N50</f>
        <v>371287</v>
      </c>
      <c r="O50" s="78">
        <f t="shared" si="0"/>
        <v>371287</v>
      </c>
      <c r="P50" s="78"/>
      <c r="Q50" s="78"/>
    </row>
    <row r="51" spans="1:17" ht="16.5" customHeight="1" x14ac:dyDescent="0.3">
      <c r="A51" s="5">
        <v>4</v>
      </c>
      <c r="B51" s="6" t="s">
        <v>9</v>
      </c>
      <c r="C51" s="13" t="s">
        <v>122</v>
      </c>
      <c r="D51" s="12">
        <v>0</v>
      </c>
      <c r="E51" s="34">
        <v>0</v>
      </c>
      <c r="F51" s="34">
        <v>0</v>
      </c>
      <c r="G51" s="92"/>
      <c r="H51" s="139" t="s">
        <v>76</v>
      </c>
      <c r="I51" s="140"/>
      <c r="J51" s="140"/>
      <c r="K51" s="140"/>
      <c r="L51" s="140"/>
      <c r="M51" s="141"/>
      <c r="N51" s="43"/>
      <c r="O51" s="78"/>
      <c r="P51" s="78">
        <f>O52+O53+O54+O55+O56+O57+O58+O59+O60</f>
        <v>4306575</v>
      </c>
      <c r="Q51" s="78"/>
    </row>
    <row r="52" spans="1:17" ht="43.5" customHeight="1" x14ac:dyDescent="0.3">
      <c r="A52" s="5">
        <v>4</v>
      </c>
      <c r="B52" s="6" t="s">
        <v>9</v>
      </c>
      <c r="C52" s="13" t="s">
        <v>122</v>
      </c>
      <c r="D52" s="12">
        <v>1</v>
      </c>
      <c r="E52" s="34">
        <v>0</v>
      </c>
      <c r="F52" s="34">
        <v>0</v>
      </c>
      <c r="G52" s="91"/>
      <c r="H52" s="91"/>
      <c r="I52" s="133" t="s">
        <v>32</v>
      </c>
      <c r="J52" s="133"/>
      <c r="K52" s="133"/>
      <c r="L52" s="133"/>
      <c r="M52" s="133"/>
      <c r="N52" s="43">
        <f>CALENDARIO!N52</f>
        <v>2211898</v>
      </c>
      <c r="O52" s="78">
        <f>N52</f>
        <v>2211898</v>
      </c>
      <c r="P52" s="78"/>
      <c r="Q52" s="78"/>
    </row>
    <row r="53" spans="1:17" ht="49.5" customHeight="1" x14ac:dyDescent="0.3">
      <c r="A53" s="5">
        <v>4</v>
      </c>
      <c r="B53" s="6" t="s">
        <v>9</v>
      </c>
      <c r="C53" s="13" t="s">
        <v>122</v>
      </c>
      <c r="D53" s="12">
        <v>2</v>
      </c>
      <c r="E53" s="34">
        <v>0</v>
      </c>
      <c r="F53" s="34">
        <v>0</v>
      </c>
      <c r="G53" s="91"/>
      <c r="H53" s="91"/>
      <c r="I53" s="133" t="s">
        <v>33</v>
      </c>
      <c r="J53" s="133"/>
      <c r="K53" s="133"/>
      <c r="L53" s="133"/>
      <c r="M53" s="133"/>
      <c r="N53" s="43">
        <f>CALENDARIO!N53</f>
        <v>309650</v>
      </c>
      <c r="O53" s="78">
        <f t="shared" ref="O53:O68" si="1">N53</f>
        <v>309650</v>
      </c>
      <c r="P53" s="78"/>
      <c r="Q53" s="78"/>
    </row>
    <row r="54" spans="1:17" ht="32.25" customHeight="1" x14ac:dyDescent="0.3">
      <c r="A54" s="5">
        <v>4</v>
      </c>
      <c r="B54" s="6" t="s">
        <v>9</v>
      </c>
      <c r="C54" s="13" t="s">
        <v>122</v>
      </c>
      <c r="D54" s="12">
        <v>3</v>
      </c>
      <c r="E54" s="34">
        <v>0</v>
      </c>
      <c r="F54" s="34">
        <v>0</v>
      </c>
      <c r="G54" s="91"/>
      <c r="H54" s="91"/>
      <c r="I54" s="133" t="s">
        <v>55</v>
      </c>
      <c r="J54" s="133"/>
      <c r="K54" s="133"/>
      <c r="L54" s="133"/>
      <c r="M54" s="133"/>
      <c r="N54" s="43">
        <f>CALENDARIO!N54</f>
        <v>513202</v>
      </c>
      <c r="O54" s="78">
        <f t="shared" si="1"/>
        <v>513202</v>
      </c>
      <c r="P54" s="78"/>
      <c r="Q54" s="78"/>
    </row>
    <row r="55" spans="1:17" ht="45.75" customHeight="1" x14ac:dyDescent="0.3">
      <c r="A55" s="5">
        <v>4</v>
      </c>
      <c r="B55" s="6" t="s">
        <v>9</v>
      </c>
      <c r="C55" s="13" t="s">
        <v>122</v>
      </c>
      <c r="D55" s="12">
        <v>4</v>
      </c>
      <c r="E55" s="34">
        <v>0</v>
      </c>
      <c r="F55" s="34">
        <v>0</v>
      </c>
      <c r="G55" s="91"/>
      <c r="H55" s="91"/>
      <c r="I55" s="133" t="s">
        <v>53</v>
      </c>
      <c r="J55" s="133"/>
      <c r="K55" s="133"/>
      <c r="L55" s="133"/>
      <c r="M55" s="133"/>
      <c r="N55" s="43">
        <f>CALENDARIO!N55</f>
        <v>200341</v>
      </c>
      <c r="O55" s="78">
        <f t="shared" si="1"/>
        <v>200341</v>
      </c>
      <c r="P55" s="78"/>
      <c r="Q55" s="78"/>
    </row>
    <row r="56" spans="1:17" ht="16.5" customHeight="1" x14ac:dyDescent="0.3">
      <c r="A56" s="5">
        <v>4</v>
      </c>
      <c r="B56" s="6" t="s">
        <v>9</v>
      </c>
      <c r="C56" s="13" t="s">
        <v>122</v>
      </c>
      <c r="D56" s="12">
        <v>5</v>
      </c>
      <c r="E56" s="34">
        <v>0</v>
      </c>
      <c r="F56" s="34">
        <v>0</v>
      </c>
      <c r="G56" s="91"/>
      <c r="H56" s="91"/>
      <c r="I56" s="133" t="s">
        <v>56</v>
      </c>
      <c r="J56" s="133"/>
      <c r="K56" s="133"/>
      <c r="L56" s="133"/>
      <c r="M56" s="133"/>
      <c r="N56" s="43">
        <f>CALENDARIO!N56</f>
        <v>701696</v>
      </c>
      <c r="O56" s="78">
        <f t="shared" si="1"/>
        <v>701696</v>
      </c>
      <c r="P56" s="78"/>
      <c r="Q56" s="78"/>
    </row>
    <row r="57" spans="1:17" ht="16.5" customHeight="1" x14ac:dyDescent="0.3">
      <c r="A57" s="5">
        <v>4</v>
      </c>
      <c r="B57" s="6" t="s">
        <v>9</v>
      </c>
      <c r="C57" s="13" t="s">
        <v>122</v>
      </c>
      <c r="D57" s="12">
        <v>6</v>
      </c>
      <c r="E57" s="34">
        <v>0</v>
      </c>
      <c r="F57" s="34">
        <v>0</v>
      </c>
      <c r="G57" s="91"/>
      <c r="H57" s="91"/>
      <c r="I57" s="133" t="s">
        <v>57</v>
      </c>
      <c r="J57" s="133"/>
      <c r="K57" s="133"/>
      <c r="L57" s="133"/>
      <c r="M57" s="133"/>
      <c r="N57" s="43">
        <f>CALENDARIO!N57</f>
        <v>369788</v>
      </c>
      <c r="O57" s="78">
        <f t="shared" si="1"/>
        <v>369788</v>
      </c>
      <c r="P57" s="78"/>
      <c r="Q57" s="78"/>
    </row>
    <row r="58" spans="1:17" ht="16.5" customHeight="1" x14ac:dyDescent="0.3">
      <c r="A58" s="5">
        <v>4</v>
      </c>
      <c r="B58" s="6" t="s">
        <v>9</v>
      </c>
      <c r="C58" s="13" t="s">
        <v>122</v>
      </c>
      <c r="D58" s="12">
        <v>7</v>
      </c>
      <c r="E58" s="34">
        <v>0</v>
      </c>
      <c r="F58" s="34">
        <v>0</v>
      </c>
      <c r="G58" s="91"/>
      <c r="H58" s="91"/>
      <c r="I58" s="133" t="s">
        <v>77</v>
      </c>
      <c r="J58" s="133"/>
      <c r="K58" s="133"/>
      <c r="L58" s="133"/>
      <c r="M58" s="133"/>
      <c r="N58" s="43">
        <f>CALENDARIO!N58</f>
        <v>0</v>
      </c>
      <c r="O58" s="78">
        <f t="shared" si="1"/>
        <v>0</v>
      </c>
      <c r="P58" s="78"/>
      <c r="Q58" s="78"/>
    </row>
    <row r="59" spans="1:17" ht="16.5" customHeight="1" x14ac:dyDescent="0.3">
      <c r="A59" s="5">
        <v>4</v>
      </c>
      <c r="B59" s="6" t="s">
        <v>9</v>
      </c>
      <c r="C59" s="13" t="s">
        <v>122</v>
      </c>
      <c r="D59" s="12">
        <v>8</v>
      </c>
      <c r="E59" s="34">
        <v>0</v>
      </c>
      <c r="F59" s="34">
        <v>0</v>
      </c>
      <c r="G59" s="91"/>
      <c r="H59" s="91"/>
      <c r="I59" s="133" t="s">
        <v>78</v>
      </c>
      <c r="J59" s="133"/>
      <c r="K59" s="133"/>
      <c r="L59" s="133"/>
      <c r="M59" s="133"/>
      <c r="N59" s="43">
        <f>CALENDARIO!N59</f>
        <v>0</v>
      </c>
      <c r="O59" s="78">
        <f t="shared" si="1"/>
        <v>0</v>
      </c>
      <c r="P59" s="78"/>
      <c r="Q59" s="78"/>
    </row>
    <row r="60" spans="1:17" ht="16.5" customHeight="1" x14ac:dyDescent="0.3">
      <c r="A60" s="5">
        <v>4</v>
      </c>
      <c r="B60" s="6" t="s">
        <v>9</v>
      </c>
      <c r="C60" s="13" t="s">
        <v>122</v>
      </c>
      <c r="D60" s="12">
        <v>9</v>
      </c>
      <c r="E60" s="34">
        <v>0</v>
      </c>
      <c r="F60" s="34">
        <v>0</v>
      </c>
      <c r="G60" s="91"/>
      <c r="H60" s="91"/>
      <c r="I60" s="133" t="s">
        <v>79</v>
      </c>
      <c r="J60" s="133"/>
      <c r="K60" s="133"/>
      <c r="L60" s="133"/>
      <c r="M60" s="133"/>
      <c r="N60" s="43">
        <f>CALENDARIO!N60</f>
        <v>0</v>
      </c>
      <c r="O60" s="78">
        <f t="shared" si="1"/>
        <v>0</v>
      </c>
      <c r="P60" s="78"/>
      <c r="Q60" s="78"/>
    </row>
    <row r="61" spans="1:17" ht="16.5" customHeight="1" x14ac:dyDescent="0.3">
      <c r="A61" s="5">
        <v>4</v>
      </c>
      <c r="B61" s="6" t="s">
        <v>10</v>
      </c>
      <c r="C61" s="13" t="s">
        <v>122</v>
      </c>
      <c r="D61" s="12">
        <v>0</v>
      </c>
      <c r="E61" s="34">
        <v>0</v>
      </c>
      <c r="F61" s="34">
        <v>0</v>
      </c>
      <c r="G61" s="92"/>
      <c r="H61" s="139" t="s">
        <v>127</v>
      </c>
      <c r="I61" s="140"/>
      <c r="J61" s="140"/>
      <c r="K61" s="140"/>
      <c r="L61" s="140"/>
      <c r="M61" s="141"/>
      <c r="N61" s="43"/>
      <c r="O61" s="78"/>
      <c r="P61" s="78">
        <f>O62+O63+O64+O65+O66</f>
        <v>242655</v>
      </c>
      <c r="Q61" s="78"/>
    </row>
    <row r="62" spans="1:17" ht="16.5" customHeight="1" x14ac:dyDescent="0.3">
      <c r="A62" s="5">
        <v>4</v>
      </c>
      <c r="B62" s="6" t="s">
        <v>10</v>
      </c>
      <c r="C62" s="13" t="s">
        <v>6</v>
      </c>
      <c r="D62" s="12">
        <v>1</v>
      </c>
      <c r="E62" s="34">
        <v>0</v>
      </c>
      <c r="F62" s="34">
        <v>0</v>
      </c>
      <c r="G62" s="91"/>
      <c r="H62" s="91"/>
      <c r="I62" s="133" t="s">
        <v>3</v>
      </c>
      <c r="J62" s="133"/>
      <c r="K62" s="133"/>
      <c r="L62" s="133"/>
      <c r="M62" s="133"/>
      <c r="N62" s="43">
        <f>CALENDARIO!N62</f>
        <v>87184</v>
      </c>
      <c r="O62" s="78">
        <f t="shared" si="1"/>
        <v>87184</v>
      </c>
      <c r="P62" s="78"/>
      <c r="Q62" s="78"/>
    </row>
    <row r="63" spans="1:17" ht="16.5" customHeight="1" x14ac:dyDescent="0.3">
      <c r="A63" s="5">
        <v>4</v>
      </c>
      <c r="B63" s="6" t="s">
        <v>10</v>
      </c>
      <c r="C63" s="13" t="s">
        <v>6</v>
      </c>
      <c r="D63" s="12">
        <v>2</v>
      </c>
      <c r="E63" s="34">
        <v>0</v>
      </c>
      <c r="F63" s="34">
        <v>0</v>
      </c>
      <c r="G63" s="91"/>
      <c r="H63" s="91"/>
      <c r="I63" s="133" t="s">
        <v>2</v>
      </c>
      <c r="J63" s="133"/>
      <c r="K63" s="133"/>
      <c r="L63" s="133"/>
      <c r="M63" s="133"/>
      <c r="N63" s="43">
        <f>CALENDARIO!N63</f>
        <v>155471</v>
      </c>
      <c r="O63" s="78">
        <f t="shared" si="1"/>
        <v>155471</v>
      </c>
      <c r="P63" s="78"/>
      <c r="Q63" s="78"/>
    </row>
    <row r="64" spans="1:17" ht="16.5" customHeight="1" x14ac:dyDescent="0.3">
      <c r="A64" s="5">
        <v>4</v>
      </c>
      <c r="B64" s="6" t="s">
        <v>10</v>
      </c>
      <c r="C64" s="13" t="s">
        <v>6</v>
      </c>
      <c r="D64" s="12">
        <v>3</v>
      </c>
      <c r="E64" s="34">
        <v>0</v>
      </c>
      <c r="F64" s="34">
        <v>0</v>
      </c>
      <c r="G64" s="91"/>
      <c r="H64" s="91"/>
      <c r="I64" s="133" t="s">
        <v>19</v>
      </c>
      <c r="J64" s="133"/>
      <c r="K64" s="133"/>
      <c r="L64" s="133"/>
      <c r="M64" s="133"/>
      <c r="N64" s="43">
        <f>CALENDARIO!N64</f>
        <v>0</v>
      </c>
      <c r="O64" s="78">
        <f t="shared" si="1"/>
        <v>0</v>
      </c>
      <c r="P64" s="78"/>
      <c r="Q64" s="78"/>
    </row>
    <row r="65" spans="1:17" ht="16.5" customHeight="1" x14ac:dyDescent="0.3">
      <c r="A65" s="5">
        <v>4</v>
      </c>
      <c r="B65" s="6" t="s">
        <v>10</v>
      </c>
      <c r="C65" s="13" t="s">
        <v>6</v>
      </c>
      <c r="D65" s="12">
        <v>4</v>
      </c>
      <c r="E65" s="34">
        <v>0</v>
      </c>
      <c r="F65" s="34">
        <v>0</v>
      </c>
      <c r="G65" s="91"/>
      <c r="H65" s="91"/>
      <c r="I65" s="133" t="s">
        <v>51</v>
      </c>
      <c r="J65" s="133"/>
      <c r="K65" s="133"/>
      <c r="L65" s="133"/>
      <c r="M65" s="133"/>
      <c r="N65" s="43">
        <f>CALENDARIO!N65</f>
        <v>0</v>
      </c>
      <c r="O65" s="78">
        <f t="shared" si="1"/>
        <v>0</v>
      </c>
      <c r="P65" s="78"/>
      <c r="Q65" s="78"/>
    </row>
    <row r="66" spans="1:17" ht="16.5" customHeight="1" x14ac:dyDescent="0.3">
      <c r="A66" s="5">
        <v>4</v>
      </c>
      <c r="B66" s="6" t="s">
        <v>10</v>
      </c>
      <c r="C66" s="13" t="s">
        <v>6</v>
      </c>
      <c r="D66" s="12">
        <v>5</v>
      </c>
      <c r="E66" s="34">
        <v>0</v>
      </c>
      <c r="F66" s="34">
        <v>0</v>
      </c>
      <c r="G66" s="91"/>
      <c r="H66" s="91"/>
      <c r="I66" s="133" t="s">
        <v>40</v>
      </c>
      <c r="J66" s="133"/>
      <c r="K66" s="133"/>
      <c r="L66" s="133"/>
      <c r="M66" s="133"/>
      <c r="N66" s="43">
        <f>CALENDARIO!N66</f>
        <v>0</v>
      </c>
      <c r="O66" s="78">
        <f t="shared" si="1"/>
        <v>0</v>
      </c>
      <c r="P66" s="78"/>
      <c r="Q66" s="78"/>
    </row>
    <row r="67" spans="1:17" ht="58.5" customHeight="1" x14ac:dyDescent="0.3">
      <c r="A67" s="5">
        <v>4</v>
      </c>
      <c r="B67" s="6" t="s">
        <v>14</v>
      </c>
      <c r="C67" s="13" t="s">
        <v>122</v>
      </c>
      <c r="D67" s="12">
        <v>0</v>
      </c>
      <c r="E67" s="34">
        <v>0</v>
      </c>
      <c r="F67" s="34">
        <v>0</v>
      </c>
      <c r="G67" s="91"/>
      <c r="H67" s="171" t="s">
        <v>27</v>
      </c>
      <c r="I67" s="172"/>
      <c r="J67" s="172"/>
      <c r="K67" s="172"/>
      <c r="L67" s="172"/>
      <c r="M67" s="173"/>
      <c r="N67" s="43"/>
      <c r="O67" s="78"/>
      <c r="P67" s="78">
        <f>O68</f>
        <v>0</v>
      </c>
      <c r="Q67" s="78"/>
    </row>
    <row r="68" spans="1:17" ht="63.75" customHeight="1" x14ac:dyDescent="0.3">
      <c r="A68" s="5">
        <v>4</v>
      </c>
      <c r="B68" s="6" t="s">
        <v>14</v>
      </c>
      <c r="C68" s="13" t="s">
        <v>122</v>
      </c>
      <c r="D68" s="12">
        <v>1</v>
      </c>
      <c r="E68" s="34">
        <v>0</v>
      </c>
      <c r="F68" s="34">
        <v>0</v>
      </c>
      <c r="G68" s="91"/>
      <c r="H68" s="91"/>
      <c r="I68" s="137" t="s">
        <v>27</v>
      </c>
      <c r="J68" s="137"/>
      <c r="K68" s="137"/>
      <c r="L68" s="137"/>
      <c r="M68" s="137"/>
      <c r="N68" s="43">
        <f>CALENDARIO!N68</f>
        <v>0</v>
      </c>
      <c r="O68" s="78">
        <f t="shared" si="1"/>
        <v>0</v>
      </c>
      <c r="P68" s="78"/>
      <c r="Q68" s="78"/>
    </row>
    <row r="69" spans="1:17" ht="16.5" customHeight="1" x14ac:dyDescent="0.3">
      <c r="A69" s="5">
        <v>5</v>
      </c>
      <c r="B69" s="6" t="s">
        <v>122</v>
      </c>
      <c r="C69" s="13" t="s">
        <v>122</v>
      </c>
      <c r="D69" s="12">
        <v>0</v>
      </c>
      <c r="E69" s="34">
        <v>0</v>
      </c>
      <c r="F69" s="34">
        <v>0</v>
      </c>
      <c r="G69" s="146" t="s">
        <v>80</v>
      </c>
      <c r="H69" s="146"/>
      <c r="I69" s="146"/>
      <c r="J69" s="146"/>
      <c r="K69" s="146"/>
      <c r="L69" s="146"/>
      <c r="M69" s="146"/>
      <c r="N69" s="43"/>
      <c r="O69" s="78"/>
      <c r="P69" s="78"/>
      <c r="Q69" s="78">
        <f>P70+P77+P79</f>
        <v>1486913</v>
      </c>
    </row>
    <row r="70" spans="1:17" ht="16.5" customHeight="1" x14ac:dyDescent="0.3">
      <c r="A70" s="5">
        <v>5</v>
      </c>
      <c r="B70" s="6" t="s">
        <v>6</v>
      </c>
      <c r="C70" s="13" t="s">
        <v>122</v>
      </c>
      <c r="D70" s="12">
        <v>0</v>
      </c>
      <c r="E70" s="34">
        <v>0</v>
      </c>
      <c r="F70" s="34">
        <v>0</v>
      </c>
      <c r="G70" s="92"/>
      <c r="H70" s="139" t="s">
        <v>81</v>
      </c>
      <c r="I70" s="140"/>
      <c r="J70" s="140"/>
      <c r="K70" s="140"/>
      <c r="L70" s="140"/>
      <c r="M70" s="141"/>
      <c r="N70" s="43"/>
      <c r="O70" s="78"/>
      <c r="P70" s="78">
        <f>O71+O72+O73+O74+O75+O76</f>
        <v>1486913</v>
      </c>
      <c r="Q70" s="78"/>
    </row>
    <row r="71" spans="1:17" ht="49.5" customHeight="1" x14ac:dyDescent="0.3">
      <c r="A71" s="5">
        <v>5</v>
      </c>
      <c r="B71" s="6" t="s">
        <v>6</v>
      </c>
      <c r="C71" s="13" t="s">
        <v>122</v>
      </c>
      <c r="D71" s="12">
        <v>1</v>
      </c>
      <c r="E71" s="34">
        <v>0</v>
      </c>
      <c r="F71" s="34">
        <v>0</v>
      </c>
      <c r="G71" s="92"/>
      <c r="H71" s="92"/>
      <c r="I71" s="129" t="s">
        <v>54</v>
      </c>
      <c r="J71" s="129"/>
      <c r="K71" s="129"/>
      <c r="L71" s="129"/>
      <c r="M71" s="129"/>
      <c r="N71" s="43">
        <f>CALENDARIO!N71</f>
        <v>0</v>
      </c>
      <c r="O71" s="78">
        <f t="shared" ref="O71:O76" si="2">N71</f>
        <v>0</v>
      </c>
      <c r="P71" s="78"/>
      <c r="Q71" s="78"/>
    </row>
    <row r="72" spans="1:17" ht="33" customHeight="1" x14ac:dyDescent="0.3">
      <c r="A72" s="5">
        <v>5</v>
      </c>
      <c r="B72" s="6" t="s">
        <v>6</v>
      </c>
      <c r="C72" s="13" t="s">
        <v>122</v>
      </c>
      <c r="D72" s="12">
        <v>2</v>
      </c>
      <c r="E72" s="34">
        <v>0</v>
      </c>
      <c r="F72" s="34">
        <v>0</v>
      </c>
      <c r="G72" s="92"/>
      <c r="H72" s="92"/>
      <c r="I72" s="129" t="s">
        <v>31</v>
      </c>
      <c r="J72" s="129"/>
      <c r="K72" s="129"/>
      <c r="L72" s="129"/>
      <c r="M72" s="129"/>
      <c r="N72" s="43">
        <f>CALENDARIO!N72</f>
        <v>0</v>
      </c>
      <c r="O72" s="78">
        <f t="shared" si="2"/>
        <v>0</v>
      </c>
      <c r="P72" s="78"/>
      <c r="Q72" s="78"/>
    </row>
    <row r="73" spans="1:17" ht="16.5" customHeight="1" x14ac:dyDescent="0.3">
      <c r="A73" s="5">
        <v>5</v>
      </c>
      <c r="B73" s="6" t="s">
        <v>6</v>
      </c>
      <c r="C73" s="13" t="s">
        <v>122</v>
      </c>
      <c r="D73" s="12">
        <v>3</v>
      </c>
      <c r="E73" s="34">
        <v>0</v>
      </c>
      <c r="F73" s="34">
        <v>0</v>
      </c>
      <c r="G73" s="92"/>
      <c r="H73" s="92"/>
      <c r="I73" s="129" t="s">
        <v>18</v>
      </c>
      <c r="J73" s="129"/>
      <c r="K73" s="129"/>
      <c r="L73" s="129"/>
      <c r="M73" s="129"/>
      <c r="N73" s="43">
        <f>CALENDARIO!N73</f>
        <v>0</v>
      </c>
      <c r="O73" s="78">
        <f t="shared" si="2"/>
        <v>0</v>
      </c>
      <c r="P73" s="78"/>
      <c r="Q73" s="78"/>
    </row>
    <row r="74" spans="1:17" ht="16.5" customHeight="1" x14ac:dyDescent="0.3">
      <c r="A74" s="5">
        <v>5</v>
      </c>
      <c r="B74" s="6" t="s">
        <v>6</v>
      </c>
      <c r="C74" s="13" t="s">
        <v>122</v>
      </c>
      <c r="D74" s="12">
        <v>4</v>
      </c>
      <c r="E74" s="34">
        <v>0</v>
      </c>
      <c r="F74" s="34">
        <v>0</v>
      </c>
      <c r="G74" s="92"/>
      <c r="H74" s="92"/>
      <c r="I74" s="129" t="s">
        <v>17</v>
      </c>
      <c r="J74" s="129"/>
      <c r="K74" s="129"/>
      <c r="L74" s="129"/>
      <c r="M74" s="129"/>
      <c r="N74" s="43">
        <f>CALENDARIO!N74</f>
        <v>1341295</v>
      </c>
      <c r="O74" s="78">
        <f t="shared" si="2"/>
        <v>1341295</v>
      </c>
      <c r="P74" s="78"/>
      <c r="Q74" s="78"/>
    </row>
    <row r="75" spans="1:17" ht="29.25" customHeight="1" x14ac:dyDescent="0.3">
      <c r="A75" s="5">
        <v>5</v>
      </c>
      <c r="B75" s="6" t="s">
        <v>6</v>
      </c>
      <c r="C75" s="13" t="s">
        <v>122</v>
      </c>
      <c r="D75" s="12">
        <v>5</v>
      </c>
      <c r="E75" s="34">
        <v>0</v>
      </c>
      <c r="F75" s="34">
        <v>0</v>
      </c>
      <c r="G75" s="92"/>
      <c r="H75" s="92"/>
      <c r="I75" s="129" t="s">
        <v>153</v>
      </c>
      <c r="J75" s="129"/>
      <c r="K75" s="129"/>
      <c r="L75" s="129"/>
      <c r="M75" s="129"/>
      <c r="N75" s="43">
        <f>CALENDARIO!N75</f>
        <v>145618</v>
      </c>
      <c r="O75" s="78">
        <f t="shared" si="2"/>
        <v>145618</v>
      </c>
      <c r="P75" s="78"/>
      <c r="Q75" s="78"/>
    </row>
    <row r="76" spans="1:17" ht="32.25" customHeight="1" x14ac:dyDescent="0.3">
      <c r="A76" s="5">
        <v>5</v>
      </c>
      <c r="B76" s="6" t="s">
        <v>6</v>
      </c>
      <c r="C76" s="13" t="s">
        <v>122</v>
      </c>
      <c r="D76" s="12">
        <v>8</v>
      </c>
      <c r="E76" s="34">
        <v>0</v>
      </c>
      <c r="F76" s="34">
        <v>0</v>
      </c>
      <c r="G76" s="92"/>
      <c r="H76" s="92"/>
      <c r="I76" s="129" t="s">
        <v>108</v>
      </c>
      <c r="J76" s="129"/>
      <c r="K76" s="129"/>
      <c r="L76" s="129"/>
      <c r="M76" s="129"/>
      <c r="N76" s="43">
        <f>CALENDARIO!N76</f>
        <v>0</v>
      </c>
      <c r="O76" s="78">
        <f t="shared" si="2"/>
        <v>0</v>
      </c>
      <c r="P76" s="78"/>
      <c r="Q76" s="78"/>
    </row>
    <row r="77" spans="1:17" ht="16.5" customHeight="1" x14ac:dyDescent="0.3">
      <c r="A77" s="5">
        <v>5</v>
      </c>
      <c r="B77" s="6" t="s">
        <v>7</v>
      </c>
      <c r="C77" s="13" t="s">
        <v>122</v>
      </c>
      <c r="D77" s="12">
        <v>0</v>
      </c>
      <c r="E77" s="34">
        <v>0</v>
      </c>
      <c r="F77" s="34">
        <v>0</v>
      </c>
      <c r="G77" s="92"/>
      <c r="H77" s="139" t="s">
        <v>82</v>
      </c>
      <c r="I77" s="140"/>
      <c r="J77" s="140"/>
      <c r="K77" s="140"/>
      <c r="L77" s="140"/>
      <c r="M77" s="141"/>
      <c r="N77" s="43"/>
      <c r="O77" s="78"/>
      <c r="P77" s="78">
        <f>O78</f>
        <v>0</v>
      </c>
      <c r="Q77" s="78"/>
    </row>
    <row r="78" spans="1:17" ht="22.5" customHeight="1" x14ac:dyDescent="0.3">
      <c r="A78" s="5">
        <v>5</v>
      </c>
      <c r="B78" s="6" t="s">
        <v>7</v>
      </c>
      <c r="C78" s="13" t="s">
        <v>122</v>
      </c>
      <c r="D78" s="12">
        <v>1</v>
      </c>
      <c r="E78" s="34">
        <v>0</v>
      </c>
      <c r="F78" s="34">
        <v>0</v>
      </c>
      <c r="G78" s="92"/>
      <c r="H78" s="92"/>
      <c r="I78" s="130" t="s">
        <v>42</v>
      </c>
      <c r="J78" s="131"/>
      <c r="K78" s="131"/>
      <c r="L78" s="131"/>
      <c r="M78" s="132"/>
      <c r="N78" s="43">
        <f>CALENDARIO!N78</f>
        <v>0</v>
      </c>
      <c r="O78" s="78">
        <f>N78</f>
        <v>0</v>
      </c>
      <c r="P78" s="78"/>
      <c r="Q78" s="78"/>
    </row>
    <row r="79" spans="1:17" ht="61.5" customHeight="1" x14ac:dyDescent="0.3">
      <c r="A79" s="5">
        <v>5</v>
      </c>
      <c r="B79" s="6" t="s">
        <v>14</v>
      </c>
      <c r="C79" s="13" t="s">
        <v>122</v>
      </c>
      <c r="D79" s="12">
        <v>0</v>
      </c>
      <c r="E79" s="34">
        <v>0</v>
      </c>
      <c r="F79" s="34">
        <v>0</v>
      </c>
      <c r="G79" s="92"/>
      <c r="H79" s="92"/>
      <c r="I79" s="138" t="s">
        <v>26</v>
      </c>
      <c r="J79" s="138"/>
      <c r="K79" s="138"/>
      <c r="L79" s="138"/>
      <c r="M79" s="138"/>
      <c r="N79" s="43"/>
      <c r="O79" s="78"/>
      <c r="P79" s="78">
        <f>O80</f>
        <v>0</v>
      </c>
      <c r="Q79" s="78"/>
    </row>
    <row r="80" spans="1:17" ht="60.75" customHeight="1" x14ac:dyDescent="0.3">
      <c r="A80" s="5">
        <v>5</v>
      </c>
      <c r="B80" s="6" t="s">
        <v>14</v>
      </c>
      <c r="C80" s="13" t="s">
        <v>122</v>
      </c>
      <c r="D80" s="12">
        <v>1</v>
      </c>
      <c r="E80" s="34">
        <v>0</v>
      </c>
      <c r="F80" s="34">
        <v>0</v>
      </c>
      <c r="G80" s="92"/>
      <c r="H80" s="92"/>
      <c r="I80" s="137" t="s">
        <v>26</v>
      </c>
      <c r="J80" s="137"/>
      <c r="K80" s="137"/>
      <c r="L80" s="137"/>
      <c r="M80" s="137"/>
      <c r="N80" s="43">
        <f>CALENDARIO!N80</f>
        <v>0</v>
      </c>
      <c r="O80" s="78">
        <f>N80</f>
        <v>0</v>
      </c>
      <c r="P80" s="78"/>
      <c r="Q80" s="78"/>
    </row>
    <row r="81" spans="1:17" ht="15.75" customHeight="1" x14ac:dyDescent="0.3">
      <c r="A81" s="5">
        <v>6</v>
      </c>
      <c r="B81" s="6" t="s">
        <v>122</v>
      </c>
      <c r="C81" s="13" t="s">
        <v>122</v>
      </c>
      <c r="D81" s="12">
        <v>0</v>
      </c>
      <c r="E81" s="34">
        <v>0</v>
      </c>
      <c r="F81" s="34">
        <v>0</v>
      </c>
      <c r="G81" s="186" t="s">
        <v>83</v>
      </c>
      <c r="H81" s="186"/>
      <c r="I81" s="186"/>
      <c r="J81" s="186"/>
      <c r="K81" s="186"/>
      <c r="L81" s="186"/>
      <c r="M81" s="186"/>
      <c r="N81" s="43"/>
      <c r="O81" s="78"/>
      <c r="P81" s="78"/>
      <c r="Q81" s="78">
        <f>P82+P97+P99</f>
        <v>6077752</v>
      </c>
    </row>
    <row r="82" spans="1:17" ht="15.75" customHeight="1" x14ac:dyDescent="0.3">
      <c r="A82" s="5">
        <v>6</v>
      </c>
      <c r="B82" s="6" t="s">
        <v>6</v>
      </c>
      <c r="C82" s="13" t="s">
        <v>122</v>
      </c>
      <c r="D82" s="12">
        <v>0</v>
      </c>
      <c r="E82" s="34">
        <v>0</v>
      </c>
      <c r="F82" s="34">
        <v>0</v>
      </c>
      <c r="G82" s="92"/>
      <c r="H82" s="139" t="s">
        <v>84</v>
      </c>
      <c r="I82" s="140"/>
      <c r="J82" s="140"/>
      <c r="K82" s="140"/>
      <c r="L82" s="140"/>
      <c r="M82" s="141"/>
      <c r="N82" s="43"/>
      <c r="O82" s="78"/>
      <c r="P82" s="78">
        <f>O83+O84+O85+O86+O87+O88+O89+O90+O91+O92+O93+O94+O95+O96</f>
        <v>6077752</v>
      </c>
      <c r="Q82" s="78"/>
    </row>
    <row r="83" spans="1:17" ht="15.75" customHeight="1" x14ac:dyDescent="0.3">
      <c r="A83" s="5">
        <v>6</v>
      </c>
      <c r="B83" s="5">
        <v>1</v>
      </c>
      <c r="C83" s="12">
        <v>0</v>
      </c>
      <c r="D83" s="12">
        <v>1</v>
      </c>
      <c r="E83" s="34">
        <v>0</v>
      </c>
      <c r="F83" s="34">
        <v>0</v>
      </c>
      <c r="G83" s="91"/>
      <c r="H83" s="91"/>
      <c r="I83" s="133" t="s">
        <v>19</v>
      </c>
      <c r="J83" s="133"/>
      <c r="K83" s="133"/>
      <c r="L83" s="133"/>
      <c r="M83" s="133"/>
      <c r="N83" s="43">
        <f>CALENDARIO!N83</f>
        <v>0</v>
      </c>
      <c r="O83" s="78">
        <f>N83</f>
        <v>0</v>
      </c>
      <c r="P83" s="78"/>
      <c r="Q83" s="78"/>
    </row>
    <row r="84" spans="1:17" ht="15.75" customHeight="1" x14ac:dyDescent="0.3">
      <c r="A84" s="5">
        <v>6</v>
      </c>
      <c r="B84" s="5">
        <v>1</v>
      </c>
      <c r="C84" s="12">
        <v>0</v>
      </c>
      <c r="D84" s="12">
        <v>2</v>
      </c>
      <c r="E84" s="34">
        <v>0</v>
      </c>
      <c r="F84" s="34">
        <v>0</v>
      </c>
      <c r="G84" s="91"/>
      <c r="H84" s="91"/>
      <c r="I84" s="133" t="s">
        <v>3</v>
      </c>
      <c r="J84" s="133"/>
      <c r="K84" s="133"/>
      <c r="L84" s="133"/>
      <c r="M84" s="133"/>
      <c r="N84" s="43">
        <f>CALENDARIO!N84</f>
        <v>0</v>
      </c>
      <c r="O84" s="78">
        <f t="shared" ref="O84:O96" si="3">N84</f>
        <v>0</v>
      </c>
      <c r="P84" s="78"/>
      <c r="Q84" s="78"/>
    </row>
    <row r="85" spans="1:17" ht="15.75" customHeight="1" x14ac:dyDescent="0.3">
      <c r="A85" s="5">
        <v>6</v>
      </c>
      <c r="B85" s="5">
        <v>1</v>
      </c>
      <c r="C85" s="12">
        <v>0</v>
      </c>
      <c r="D85" s="12">
        <v>3</v>
      </c>
      <c r="E85" s="34">
        <v>0</v>
      </c>
      <c r="F85" s="34">
        <v>0</v>
      </c>
      <c r="G85" s="91"/>
      <c r="H85" s="91"/>
      <c r="I85" s="133" t="s">
        <v>50</v>
      </c>
      <c r="J85" s="133"/>
      <c r="K85" s="133"/>
      <c r="L85" s="133"/>
      <c r="M85" s="133"/>
      <c r="N85" s="43">
        <f>CALENDARIO!N85</f>
        <v>1203335</v>
      </c>
      <c r="O85" s="78">
        <f t="shared" si="3"/>
        <v>1203335</v>
      </c>
      <c r="P85" s="78"/>
      <c r="Q85" s="78"/>
    </row>
    <row r="86" spans="1:17" ht="15.75" customHeight="1" x14ac:dyDescent="0.3">
      <c r="A86" s="5">
        <v>6</v>
      </c>
      <c r="B86" s="5">
        <v>1</v>
      </c>
      <c r="C86" s="12">
        <v>0</v>
      </c>
      <c r="D86" s="12">
        <v>4</v>
      </c>
      <c r="E86" s="34">
        <v>0</v>
      </c>
      <c r="F86" s="34">
        <v>0</v>
      </c>
      <c r="G86" s="91"/>
      <c r="H86" s="91"/>
      <c r="I86" s="133" t="s">
        <v>20</v>
      </c>
      <c r="J86" s="133"/>
      <c r="K86" s="133"/>
      <c r="L86" s="133"/>
      <c r="M86" s="133"/>
      <c r="N86" s="43">
        <f>CALENDARIO!N86</f>
        <v>0</v>
      </c>
      <c r="O86" s="78">
        <f t="shared" si="3"/>
        <v>0</v>
      </c>
      <c r="P86" s="78"/>
      <c r="Q86" s="78"/>
    </row>
    <row r="87" spans="1:17" ht="15.75" customHeight="1" x14ac:dyDescent="0.3">
      <c r="A87" s="5">
        <v>6</v>
      </c>
      <c r="B87" s="5">
        <v>1</v>
      </c>
      <c r="C87" s="12">
        <v>0</v>
      </c>
      <c r="D87" s="12">
        <v>5</v>
      </c>
      <c r="E87" s="34">
        <v>0</v>
      </c>
      <c r="F87" s="34">
        <v>0</v>
      </c>
      <c r="G87" s="91"/>
      <c r="H87" s="91"/>
      <c r="I87" s="133" t="s">
        <v>43</v>
      </c>
      <c r="J87" s="133"/>
      <c r="K87" s="133"/>
      <c r="L87" s="133"/>
      <c r="M87" s="133"/>
      <c r="N87" s="43">
        <f>CALENDARIO!N87</f>
        <v>1954160</v>
      </c>
      <c r="O87" s="78">
        <f t="shared" si="3"/>
        <v>1954160</v>
      </c>
      <c r="P87" s="78"/>
      <c r="Q87" s="78"/>
    </row>
    <row r="88" spans="1:17" ht="15.75" customHeight="1" x14ac:dyDescent="0.3">
      <c r="A88" s="5">
        <v>6</v>
      </c>
      <c r="B88" s="5">
        <v>1</v>
      </c>
      <c r="C88" s="12">
        <v>0</v>
      </c>
      <c r="D88" s="12">
        <v>6</v>
      </c>
      <c r="E88" s="34">
        <v>0</v>
      </c>
      <c r="F88" s="34">
        <v>0</v>
      </c>
      <c r="G88" s="91"/>
      <c r="H88" s="91"/>
      <c r="I88" s="133" t="s">
        <v>85</v>
      </c>
      <c r="J88" s="133"/>
      <c r="K88" s="133"/>
      <c r="L88" s="133"/>
      <c r="M88" s="133"/>
      <c r="N88" s="43">
        <f>CALENDARIO!N88</f>
        <v>0</v>
      </c>
      <c r="O88" s="78">
        <f t="shared" si="3"/>
        <v>0</v>
      </c>
      <c r="P88" s="78"/>
      <c r="Q88" s="78"/>
    </row>
    <row r="89" spans="1:17" ht="45" customHeight="1" x14ac:dyDescent="0.3">
      <c r="A89" s="5">
        <v>6</v>
      </c>
      <c r="B89" s="5">
        <v>1</v>
      </c>
      <c r="C89" s="12">
        <v>0</v>
      </c>
      <c r="D89" s="12">
        <v>7</v>
      </c>
      <c r="E89" s="34">
        <v>0</v>
      </c>
      <c r="F89" s="34">
        <v>0</v>
      </c>
      <c r="G89" s="91"/>
      <c r="H89" s="91"/>
      <c r="I89" s="133" t="s">
        <v>21</v>
      </c>
      <c r="J89" s="133"/>
      <c r="K89" s="133"/>
      <c r="L89" s="133"/>
      <c r="M89" s="133"/>
      <c r="N89" s="43">
        <f>CALENDARIO!N89</f>
        <v>0</v>
      </c>
      <c r="O89" s="78">
        <f t="shared" si="3"/>
        <v>0</v>
      </c>
      <c r="P89" s="78"/>
      <c r="Q89" s="78"/>
    </row>
    <row r="90" spans="1:17" ht="18" customHeight="1" x14ac:dyDescent="0.3">
      <c r="A90" s="5">
        <v>6</v>
      </c>
      <c r="B90" s="5">
        <v>1</v>
      </c>
      <c r="C90" s="12">
        <v>0</v>
      </c>
      <c r="D90" s="12">
        <v>8</v>
      </c>
      <c r="E90" s="34">
        <v>0</v>
      </c>
      <c r="F90" s="34">
        <v>0</v>
      </c>
      <c r="G90" s="91"/>
      <c r="H90" s="91"/>
      <c r="I90" s="133" t="s">
        <v>22</v>
      </c>
      <c r="J90" s="133"/>
      <c r="K90" s="133"/>
      <c r="L90" s="133"/>
      <c r="M90" s="133"/>
      <c r="N90" s="43">
        <f>CALENDARIO!N90</f>
        <v>0</v>
      </c>
      <c r="O90" s="78">
        <f t="shared" si="3"/>
        <v>0</v>
      </c>
      <c r="P90" s="78"/>
      <c r="Q90" s="78"/>
    </row>
    <row r="91" spans="1:17" ht="15.75" customHeight="1" x14ac:dyDescent="0.3">
      <c r="A91" s="5">
        <v>6</v>
      </c>
      <c r="B91" s="5">
        <v>1</v>
      </c>
      <c r="C91" s="12">
        <v>0</v>
      </c>
      <c r="D91" s="12">
        <v>9</v>
      </c>
      <c r="E91" s="34">
        <v>0</v>
      </c>
      <c r="F91" s="34">
        <v>0</v>
      </c>
      <c r="G91" s="91"/>
      <c r="H91" s="91"/>
      <c r="I91" s="133" t="s">
        <v>23</v>
      </c>
      <c r="J91" s="133"/>
      <c r="K91" s="133"/>
      <c r="L91" s="133"/>
      <c r="M91" s="133"/>
      <c r="N91" s="43">
        <f>CALENDARIO!N91</f>
        <v>2920257</v>
      </c>
      <c r="O91" s="78">
        <f t="shared" si="3"/>
        <v>2920257</v>
      </c>
      <c r="P91" s="78"/>
      <c r="Q91" s="78"/>
    </row>
    <row r="92" spans="1:17" ht="35.25" customHeight="1" x14ac:dyDescent="0.3">
      <c r="A92" s="5">
        <v>6</v>
      </c>
      <c r="B92" s="5">
        <v>1</v>
      </c>
      <c r="C92" s="12">
        <v>1</v>
      </c>
      <c r="D92" s="12">
        <v>0</v>
      </c>
      <c r="E92" s="34">
        <v>0</v>
      </c>
      <c r="F92" s="34">
        <v>0</v>
      </c>
      <c r="G92" s="91"/>
      <c r="H92" s="91"/>
      <c r="I92" s="133" t="s">
        <v>86</v>
      </c>
      <c r="J92" s="133"/>
      <c r="K92" s="133"/>
      <c r="L92" s="133"/>
      <c r="M92" s="133"/>
      <c r="N92" s="43">
        <f>CALENDARIO!N92</f>
        <v>0</v>
      </c>
      <c r="O92" s="78">
        <f t="shared" si="3"/>
        <v>0</v>
      </c>
      <c r="P92" s="78"/>
      <c r="Q92" s="78"/>
    </row>
    <row r="93" spans="1:17" ht="42" customHeight="1" x14ac:dyDescent="0.3">
      <c r="A93" s="5">
        <v>6</v>
      </c>
      <c r="B93" s="5">
        <v>1</v>
      </c>
      <c r="C93" s="12">
        <v>1</v>
      </c>
      <c r="D93" s="12">
        <v>1</v>
      </c>
      <c r="E93" s="34">
        <v>0</v>
      </c>
      <c r="F93" s="34">
        <v>0</v>
      </c>
      <c r="G93" s="91"/>
      <c r="H93" s="91"/>
      <c r="I93" s="129" t="s">
        <v>44</v>
      </c>
      <c r="J93" s="129"/>
      <c r="K93" s="129"/>
      <c r="L93" s="129"/>
      <c r="M93" s="129"/>
      <c r="N93" s="43">
        <f>CALENDARIO!N93</f>
        <v>0</v>
      </c>
      <c r="O93" s="78">
        <f t="shared" si="3"/>
        <v>0</v>
      </c>
      <c r="P93" s="78"/>
      <c r="Q93" s="78"/>
    </row>
    <row r="94" spans="1:17" ht="45" customHeight="1" x14ac:dyDescent="0.3">
      <c r="A94" s="5">
        <v>6</v>
      </c>
      <c r="B94" s="5">
        <v>1</v>
      </c>
      <c r="C94" s="12">
        <v>1</v>
      </c>
      <c r="D94" s="12">
        <v>4</v>
      </c>
      <c r="E94" s="34">
        <v>0</v>
      </c>
      <c r="F94" s="34">
        <v>0</v>
      </c>
      <c r="G94" s="91"/>
      <c r="H94" s="91"/>
      <c r="I94" s="133" t="s">
        <v>45</v>
      </c>
      <c r="J94" s="133"/>
      <c r="K94" s="133"/>
      <c r="L94" s="133"/>
      <c r="M94" s="133"/>
      <c r="N94" s="43">
        <f>CALENDARIO!N94</f>
        <v>0</v>
      </c>
      <c r="O94" s="78">
        <f t="shared" si="3"/>
        <v>0</v>
      </c>
      <c r="P94" s="78"/>
      <c r="Q94" s="78"/>
    </row>
    <row r="95" spans="1:17" ht="30" customHeight="1" x14ac:dyDescent="0.3">
      <c r="A95" s="5">
        <v>6</v>
      </c>
      <c r="B95" s="5">
        <v>1</v>
      </c>
      <c r="C95" s="12">
        <v>1</v>
      </c>
      <c r="D95" s="12">
        <v>5</v>
      </c>
      <c r="E95" s="34">
        <v>0</v>
      </c>
      <c r="F95" s="34">
        <v>0</v>
      </c>
      <c r="G95" s="91"/>
      <c r="H95" s="91"/>
      <c r="I95" s="133" t="s">
        <v>46</v>
      </c>
      <c r="J95" s="133"/>
      <c r="K95" s="133"/>
      <c r="L95" s="133"/>
      <c r="M95" s="133"/>
      <c r="N95" s="43">
        <f>CALENDARIO!N95</f>
        <v>0</v>
      </c>
      <c r="O95" s="78">
        <f t="shared" si="3"/>
        <v>0</v>
      </c>
      <c r="P95" s="78"/>
      <c r="Q95" s="78"/>
    </row>
    <row r="96" spans="1:17" ht="31.5" customHeight="1" x14ac:dyDescent="0.3">
      <c r="A96" s="5">
        <v>6</v>
      </c>
      <c r="B96" s="5">
        <v>1</v>
      </c>
      <c r="C96" s="12">
        <v>1</v>
      </c>
      <c r="D96" s="12">
        <v>6</v>
      </c>
      <c r="E96" s="34">
        <v>0</v>
      </c>
      <c r="F96" s="34">
        <v>0</v>
      </c>
      <c r="G96" s="91"/>
      <c r="H96" s="91"/>
      <c r="I96" s="133" t="s">
        <v>47</v>
      </c>
      <c r="J96" s="133"/>
      <c r="K96" s="133"/>
      <c r="L96" s="133"/>
      <c r="M96" s="133"/>
      <c r="N96" s="43">
        <f>CALENDARIO!N96</f>
        <v>0</v>
      </c>
      <c r="O96" s="78">
        <f t="shared" si="3"/>
        <v>0</v>
      </c>
      <c r="P96" s="78"/>
      <c r="Q96" s="78"/>
    </row>
    <row r="97" spans="1:17" ht="15.75" customHeight="1" x14ac:dyDescent="0.3">
      <c r="A97" s="5">
        <v>6</v>
      </c>
      <c r="B97" s="5">
        <v>2</v>
      </c>
      <c r="C97" s="12">
        <v>0</v>
      </c>
      <c r="D97" s="12">
        <v>0</v>
      </c>
      <c r="E97" s="34">
        <v>0</v>
      </c>
      <c r="F97" s="34">
        <v>0</v>
      </c>
      <c r="G97" s="92"/>
      <c r="H97" s="139" t="s">
        <v>87</v>
      </c>
      <c r="I97" s="140"/>
      <c r="J97" s="140"/>
      <c r="K97" s="140"/>
      <c r="L97" s="140"/>
      <c r="M97" s="141"/>
      <c r="N97" s="43"/>
      <c r="O97" s="78"/>
      <c r="P97" s="78">
        <f>O98</f>
        <v>0</v>
      </c>
      <c r="Q97" s="78"/>
    </row>
    <row r="98" spans="1:17" ht="15.75" customHeight="1" x14ac:dyDescent="0.3">
      <c r="A98" s="5">
        <v>6</v>
      </c>
      <c r="B98" s="5">
        <v>2</v>
      </c>
      <c r="C98" s="12">
        <v>0</v>
      </c>
      <c r="D98" s="12">
        <v>1</v>
      </c>
      <c r="E98" s="34">
        <v>0</v>
      </c>
      <c r="F98" s="34">
        <v>0</v>
      </c>
      <c r="G98" s="92"/>
      <c r="H98" s="92"/>
      <c r="I98" s="133" t="s">
        <v>87</v>
      </c>
      <c r="J98" s="133"/>
      <c r="K98" s="133"/>
      <c r="L98" s="133"/>
      <c r="M98" s="133"/>
      <c r="N98" s="43">
        <f>CALENDARIO!N98</f>
        <v>0</v>
      </c>
      <c r="O98" s="78">
        <f>N98</f>
        <v>0</v>
      </c>
      <c r="P98" s="78"/>
      <c r="Q98" s="78"/>
    </row>
    <row r="99" spans="1:17" ht="58.5" customHeight="1" x14ac:dyDescent="0.3">
      <c r="A99" s="5">
        <v>6</v>
      </c>
      <c r="B99" s="6" t="s">
        <v>14</v>
      </c>
      <c r="C99" s="13" t="s">
        <v>122</v>
      </c>
      <c r="D99" s="12">
        <v>0</v>
      </c>
      <c r="E99" s="34">
        <v>0</v>
      </c>
      <c r="F99" s="34">
        <v>0</v>
      </c>
      <c r="G99" s="91"/>
      <c r="H99" s="171" t="s">
        <v>24</v>
      </c>
      <c r="I99" s="172"/>
      <c r="J99" s="172"/>
      <c r="K99" s="172"/>
      <c r="L99" s="172"/>
      <c r="M99" s="173"/>
      <c r="N99" s="43"/>
      <c r="O99" s="78"/>
      <c r="P99" s="78">
        <f>O100</f>
        <v>0</v>
      </c>
      <c r="Q99" s="78"/>
    </row>
    <row r="100" spans="1:17" ht="60" customHeight="1" x14ac:dyDescent="0.3">
      <c r="A100" s="5">
        <v>6</v>
      </c>
      <c r="B100" s="6" t="s">
        <v>14</v>
      </c>
      <c r="C100" s="13" t="s">
        <v>122</v>
      </c>
      <c r="D100" s="12">
        <v>1</v>
      </c>
      <c r="E100" s="34">
        <v>0</v>
      </c>
      <c r="F100" s="34">
        <v>0</v>
      </c>
      <c r="G100" s="91"/>
      <c r="H100" s="91"/>
      <c r="I100" s="205" t="s">
        <v>24</v>
      </c>
      <c r="J100" s="205"/>
      <c r="K100" s="205"/>
      <c r="L100" s="205"/>
      <c r="M100" s="205"/>
      <c r="N100" s="43">
        <f>CALENDARIO!N100</f>
        <v>0</v>
      </c>
      <c r="O100" s="78">
        <f>N100</f>
        <v>0</v>
      </c>
      <c r="P100" s="78"/>
      <c r="Q100" s="78"/>
    </row>
    <row r="101" spans="1:17" ht="22.5" customHeight="1" x14ac:dyDescent="0.3">
      <c r="A101" s="5">
        <v>7</v>
      </c>
      <c r="B101" s="6" t="s">
        <v>122</v>
      </c>
      <c r="C101" s="13" t="s">
        <v>122</v>
      </c>
      <c r="D101" s="12">
        <v>0</v>
      </c>
      <c r="E101" s="34">
        <v>0</v>
      </c>
      <c r="F101" s="34">
        <v>0</v>
      </c>
      <c r="G101" s="186" t="s">
        <v>88</v>
      </c>
      <c r="H101" s="186"/>
      <c r="I101" s="186"/>
      <c r="J101" s="186"/>
      <c r="K101" s="186"/>
      <c r="L101" s="186"/>
      <c r="M101" s="186"/>
      <c r="N101" s="43"/>
      <c r="O101" s="78"/>
      <c r="P101" s="78"/>
      <c r="Q101" s="78">
        <f>P102+P104</f>
        <v>62931273.880000003</v>
      </c>
    </row>
    <row r="102" spans="1:17" s="296" customFormat="1" ht="29.25" customHeight="1" x14ac:dyDescent="0.3">
      <c r="A102" s="107">
        <v>7</v>
      </c>
      <c r="B102" s="107">
        <v>1</v>
      </c>
      <c r="C102" s="108">
        <v>0</v>
      </c>
      <c r="D102" s="108">
        <v>0</v>
      </c>
      <c r="E102" s="108">
        <v>0</v>
      </c>
      <c r="F102" s="108">
        <v>0</v>
      </c>
      <c r="G102" s="92"/>
      <c r="H102" s="139" t="s">
        <v>89</v>
      </c>
      <c r="I102" s="140"/>
      <c r="J102" s="140"/>
      <c r="K102" s="140"/>
      <c r="L102" s="140"/>
      <c r="M102" s="141"/>
      <c r="N102" s="109"/>
      <c r="O102" s="81"/>
      <c r="P102" s="81">
        <f>O103</f>
        <v>62931273.880000003</v>
      </c>
      <c r="Q102" s="81"/>
    </row>
    <row r="103" spans="1:17" s="296" customFormat="1" ht="33.75" customHeight="1" x14ac:dyDescent="0.3">
      <c r="A103" s="107">
        <v>7</v>
      </c>
      <c r="B103" s="107">
        <v>1</v>
      </c>
      <c r="C103" s="108">
        <v>0</v>
      </c>
      <c r="D103" s="108">
        <v>1</v>
      </c>
      <c r="E103" s="108">
        <v>0</v>
      </c>
      <c r="F103" s="108">
        <v>0</v>
      </c>
      <c r="G103" s="92"/>
      <c r="H103" s="92"/>
      <c r="I103" s="193" t="s">
        <v>89</v>
      </c>
      <c r="J103" s="193"/>
      <c r="K103" s="193"/>
      <c r="L103" s="193"/>
      <c r="M103" s="193"/>
      <c r="N103" s="109">
        <f>CALENDARIO!N103</f>
        <v>62931273.880000003</v>
      </c>
      <c r="O103" s="297">
        <f>N103</f>
        <v>62931273.880000003</v>
      </c>
      <c r="P103" s="81"/>
      <c r="Q103" s="81"/>
    </row>
    <row r="104" spans="1:17" s="296" customFormat="1" ht="45" customHeight="1" x14ac:dyDescent="0.3">
      <c r="A104" s="107">
        <v>7</v>
      </c>
      <c r="B104" s="107">
        <v>3</v>
      </c>
      <c r="C104" s="108">
        <v>0</v>
      </c>
      <c r="D104" s="108">
        <v>0</v>
      </c>
      <c r="E104" s="108">
        <v>0</v>
      </c>
      <c r="F104" s="108">
        <v>0</v>
      </c>
      <c r="G104" s="92"/>
      <c r="H104" s="298" t="s">
        <v>123</v>
      </c>
      <c r="I104" s="299"/>
      <c r="J104" s="299"/>
      <c r="K104" s="299"/>
      <c r="L104" s="299"/>
      <c r="M104" s="300"/>
      <c r="N104" s="109"/>
      <c r="O104" s="81"/>
      <c r="P104" s="81">
        <f>P105+P106+P107+P108</f>
        <v>0</v>
      </c>
      <c r="Q104" s="81"/>
    </row>
    <row r="105" spans="1:17" ht="30" customHeight="1" x14ac:dyDescent="0.3">
      <c r="A105" s="5">
        <v>7</v>
      </c>
      <c r="B105" s="5">
        <v>3</v>
      </c>
      <c r="C105" s="12">
        <v>0</v>
      </c>
      <c r="D105" s="12">
        <v>2</v>
      </c>
      <c r="E105" s="34">
        <v>0</v>
      </c>
      <c r="F105" s="34">
        <v>0</v>
      </c>
      <c r="G105" s="91"/>
      <c r="H105" s="91"/>
      <c r="I105" s="193" t="s">
        <v>48</v>
      </c>
      <c r="J105" s="193"/>
      <c r="K105" s="193"/>
      <c r="L105" s="193"/>
      <c r="M105" s="193"/>
      <c r="N105" s="43">
        <f>CALENDARIO!N105</f>
        <v>0</v>
      </c>
      <c r="O105" s="78">
        <f>N105</f>
        <v>0</v>
      </c>
      <c r="P105" s="78"/>
      <c r="Q105" s="78"/>
    </row>
    <row r="106" spans="1:17" ht="20.25" customHeight="1" x14ac:dyDescent="0.3">
      <c r="A106" s="5">
        <v>7</v>
      </c>
      <c r="B106" s="5">
        <v>3</v>
      </c>
      <c r="C106" s="12">
        <v>0</v>
      </c>
      <c r="D106" s="12">
        <v>3</v>
      </c>
      <c r="E106" s="34">
        <v>0</v>
      </c>
      <c r="F106" s="34">
        <v>0</v>
      </c>
      <c r="G106" s="91"/>
      <c r="H106" s="91"/>
      <c r="I106" s="205" t="s">
        <v>49</v>
      </c>
      <c r="J106" s="205"/>
      <c r="K106" s="205"/>
      <c r="L106" s="205"/>
      <c r="M106" s="205"/>
      <c r="N106" s="43">
        <f>CALENDARIO!N106</f>
        <v>0</v>
      </c>
      <c r="O106" s="78">
        <f>N106</f>
        <v>0</v>
      </c>
      <c r="P106" s="78"/>
      <c r="Q106" s="78"/>
    </row>
    <row r="107" spans="1:17" ht="20.25" customHeight="1" x14ac:dyDescent="0.3">
      <c r="A107" s="5">
        <v>7</v>
      </c>
      <c r="B107" s="5">
        <v>3</v>
      </c>
      <c r="C107" s="12">
        <v>0</v>
      </c>
      <c r="D107" s="12">
        <v>5</v>
      </c>
      <c r="E107" s="34">
        <v>0</v>
      </c>
      <c r="F107" s="34">
        <v>0</v>
      </c>
      <c r="G107" s="91"/>
      <c r="H107" s="91"/>
      <c r="I107" s="134" t="s">
        <v>128</v>
      </c>
      <c r="J107" s="135"/>
      <c r="K107" s="135"/>
      <c r="L107" s="135"/>
      <c r="M107" s="136"/>
      <c r="N107" s="43">
        <f>CALENDARIO!N107</f>
        <v>0</v>
      </c>
      <c r="O107" s="78">
        <f>N107</f>
        <v>0</v>
      </c>
      <c r="P107" s="78"/>
      <c r="Q107" s="78"/>
    </row>
    <row r="108" spans="1:17" ht="20.25" customHeight="1" x14ac:dyDescent="0.3">
      <c r="A108" s="5">
        <v>7</v>
      </c>
      <c r="B108" s="5">
        <v>3</v>
      </c>
      <c r="C108" s="12">
        <v>0</v>
      </c>
      <c r="D108" s="12">
        <v>6</v>
      </c>
      <c r="E108" s="34">
        <v>0</v>
      </c>
      <c r="F108" s="34">
        <v>0</v>
      </c>
      <c r="G108" s="91"/>
      <c r="H108" s="91"/>
      <c r="I108" s="174" t="s">
        <v>129</v>
      </c>
      <c r="J108" s="175"/>
      <c r="K108" s="175"/>
      <c r="L108" s="175"/>
      <c r="M108" s="176"/>
      <c r="N108" s="43">
        <f>CALENDARIO!N108</f>
        <v>0</v>
      </c>
      <c r="O108" s="78">
        <f>N108</f>
        <v>0</v>
      </c>
      <c r="P108" s="78"/>
      <c r="Q108" s="78"/>
    </row>
    <row r="109" spans="1:17" ht="15.75" customHeight="1" x14ac:dyDescent="0.3">
      <c r="A109" s="5">
        <v>8</v>
      </c>
      <c r="B109" s="6" t="s">
        <v>122</v>
      </c>
      <c r="C109" s="13" t="s">
        <v>122</v>
      </c>
      <c r="D109" s="12">
        <v>0</v>
      </c>
      <c r="E109" s="34">
        <v>0</v>
      </c>
      <c r="F109" s="34">
        <v>0</v>
      </c>
      <c r="G109" s="146" t="s">
        <v>90</v>
      </c>
      <c r="H109" s="146"/>
      <c r="I109" s="146"/>
      <c r="J109" s="146"/>
      <c r="K109" s="146"/>
      <c r="L109" s="146"/>
      <c r="M109" s="146"/>
      <c r="N109" s="43"/>
      <c r="O109" s="78"/>
      <c r="P109" s="78"/>
      <c r="Q109" s="10">
        <f>P110+P124+P127</f>
        <v>473727788</v>
      </c>
    </row>
    <row r="110" spans="1:17" ht="15.75" customHeight="1" x14ac:dyDescent="0.3">
      <c r="A110" s="5">
        <v>8</v>
      </c>
      <c r="B110" s="5">
        <v>1</v>
      </c>
      <c r="C110" s="12">
        <v>0</v>
      </c>
      <c r="D110" s="12">
        <v>0</v>
      </c>
      <c r="E110" s="34">
        <v>0</v>
      </c>
      <c r="F110" s="34">
        <v>0</v>
      </c>
      <c r="G110" s="92"/>
      <c r="H110" s="139" t="s">
        <v>91</v>
      </c>
      <c r="I110" s="140"/>
      <c r="J110" s="140"/>
      <c r="K110" s="140"/>
      <c r="L110" s="140"/>
      <c r="M110" s="141"/>
      <c r="N110" s="43"/>
      <c r="O110" s="78"/>
      <c r="P110" s="78">
        <f>O111+O112+O113+O114+O115+O116+O117+O118+O119+O120+O121+O122+O123</f>
        <v>162211730</v>
      </c>
      <c r="Q110" s="11"/>
    </row>
    <row r="111" spans="1:17" ht="15.75" customHeight="1" x14ac:dyDescent="0.3">
      <c r="A111" s="5">
        <v>8</v>
      </c>
      <c r="B111" s="5">
        <v>1</v>
      </c>
      <c r="C111" s="12">
        <v>0</v>
      </c>
      <c r="D111" s="12">
        <v>1</v>
      </c>
      <c r="E111" s="34">
        <v>0</v>
      </c>
      <c r="F111" s="34">
        <v>0</v>
      </c>
      <c r="G111" s="91"/>
      <c r="H111" s="91"/>
      <c r="I111" s="133" t="s">
        <v>34</v>
      </c>
      <c r="J111" s="133"/>
      <c r="K111" s="133"/>
      <c r="L111" s="133"/>
      <c r="M111" s="133"/>
      <c r="N111" s="43">
        <f>CALENDARIO!N111</f>
        <v>87696559</v>
      </c>
      <c r="O111" s="78">
        <f>N111</f>
        <v>87696559</v>
      </c>
      <c r="P111" s="78"/>
      <c r="Q111" s="11"/>
    </row>
    <row r="112" spans="1:17" ht="15.75" customHeight="1" x14ac:dyDescent="0.3">
      <c r="A112" s="5">
        <v>8</v>
      </c>
      <c r="B112" s="5">
        <v>1</v>
      </c>
      <c r="C112" s="12">
        <v>0</v>
      </c>
      <c r="D112" s="12">
        <v>2</v>
      </c>
      <c r="E112" s="34">
        <v>0</v>
      </c>
      <c r="F112" s="34">
        <v>0</v>
      </c>
      <c r="G112" s="91"/>
      <c r="H112" s="91"/>
      <c r="I112" s="133" t="s">
        <v>35</v>
      </c>
      <c r="J112" s="133"/>
      <c r="K112" s="133"/>
      <c r="L112" s="133"/>
      <c r="M112" s="133"/>
      <c r="N112" s="43">
        <f>CALENDARIO!N112</f>
        <v>32675869</v>
      </c>
      <c r="O112" s="78">
        <f t="shared" ref="O112:O122" si="4">N112</f>
        <v>32675869</v>
      </c>
      <c r="P112" s="78"/>
      <c r="Q112" s="11"/>
    </row>
    <row r="113" spans="1:17" ht="25.5" customHeight="1" x14ac:dyDescent="0.3">
      <c r="A113" s="5">
        <v>8</v>
      </c>
      <c r="B113" s="5">
        <v>1</v>
      </c>
      <c r="C113" s="12">
        <v>0</v>
      </c>
      <c r="D113" s="12">
        <v>3</v>
      </c>
      <c r="E113" s="34">
        <v>0</v>
      </c>
      <c r="F113" s="34">
        <v>0</v>
      </c>
      <c r="G113" s="91"/>
      <c r="H113" s="91"/>
      <c r="I113" s="133" t="s">
        <v>39</v>
      </c>
      <c r="J113" s="133"/>
      <c r="K113" s="133"/>
      <c r="L113" s="133"/>
      <c r="M113" s="133"/>
      <c r="N113" s="43">
        <f>CALENDARIO!N113</f>
        <v>0</v>
      </c>
      <c r="O113" s="78">
        <f t="shared" si="4"/>
        <v>0</v>
      </c>
      <c r="P113" s="78"/>
      <c r="Q113" s="11"/>
    </row>
    <row r="114" spans="1:17" ht="33.75" customHeight="1" x14ac:dyDescent="0.3">
      <c r="A114" s="5">
        <v>8</v>
      </c>
      <c r="B114" s="5">
        <v>1</v>
      </c>
      <c r="C114" s="12">
        <v>0</v>
      </c>
      <c r="D114" s="12">
        <v>4</v>
      </c>
      <c r="E114" s="34">
        <v>0</v>
      </c>
      <c r="F114" s="34">
        <v>0</v>
      </c>
      <c r="G114" s="91"/>
      <c r="H114" s="91"/>
      <c r="I114" s="133" t="s">
        <v>102</v>
      </c>
      <c r="J114" s="133"/>
      <c r="K114" s="133"/>
      <c r="L114" s="133"/>
      <c r="M114" s="133"/>
      <c r="N114" s="43">
        <f>CALENDARIO!N114</f>
        <v>347158</v>
      </c>
      <c r="O114" s="78">
        <f t="shared" si="4"/>
        <v>347158</v>
      </c>
      <c r="P114" s="78"/>
      <c r="Q114" s="11"/>
    </row>
    <row r="115" spans="1:17" ht="30" customHeight="1" x14ac:dyDescent="0.3">
      <c r="A115" s="5">
        <v>8</v>
      </c>
      <c r="B115" s="5">
        <v>1</v>
      </c>
      <c r="C115" s="12">
        <v>0</v>
      </c>
      <c r="D115" s="12">
        <v>5</v>
      </c>
      <c r="E115" s="34">
        <v>0</v>
      </c>
      <c r="F115" s="34">
        <v>0</v>
      </c>
      <c r="G115" s="91"/>
      <c r="H115" s="91"/>
      <c r="I115" s="133" t="s">
        <v>98</v>
      </c>
      <c r="J115" s="133"/>
      <c r="K115" s="133"/>
      <c r="L115" s="133"/>
      <c r="M115" s="133"/>
      <c r="N115" s="43">
        <f>CALENDARIO!N115</f>
        <v>2376126</v>
      </c>
      <c r="O115" s="78">
        <f t="shared" si="4"/>
        <v>2376126</v>
      </c>
      <c r="P115" s="78"/>
      <c r="Q115" s="11"/>
    </row>
    <row r="116" spans="1:17" ht="15.75" customHeight="1" x14ac:dyDescent="0.3">
      <c r="A116" s="5">
        <v>8</v>
      </c>
      <c r="B116" s="5">
        <v>1</v>
      </c>
      <c r="C116" s="12">
        <v>0</v>
      </c>
      <c r="D116" s="12">
        <v>6</v>
      </c>
      <c r="E116" s="34">
        <v>0</v>
      </c>
      <c r="F116" s="34">
        <v>0</v>
      </c>
      <c r="G116" s="91"/>
      <c r="H116" s="91"/>
      <c r="I116" s="133" t="s">
        <v>103</v>
      </c>
      <c r="J116" s="133"/>
      <c r="K116" s="133"/>
      <c r="L116" s="133"/>
      <c r="M116" s="133"/>
      <c r="N116" s="43">
        <f>CALENDARIO!N116</f>
        <v>1117274</v>
      </c>
      <c r="O116" s="78">
        <f t="shared" si="4"/>
        <v>1117274</v>
      </c>
      <c r="P116" s="78"/>
      <c r="Q116" s="11"/>
    </row>
    <row r="117" spans="1:17" ht="33" customHeight="1" x14ac:dyDescent="0.3">
      <c r="A117" s="5">
        <v>8</v>
      </c>
      <c r="B117" s="5">
        <v>1</v>
      </c>
      <c r="C117" s="12">
        <v>0</v>
      </c>
      <c r="D117" s="12">
        <v>7</v>
      </c>
      <c r="E117" s="34">
        <v>0</v>
      </c>
      <c r="F117" s="34">
        <v>0</v>
      </c>
      <c r="G117" s="91"/>
      <c r="H117" s="91"/>
      <c r="I117" s="133" t="s">
        <v>92</v>
      </c>
      <c r="J117" s="133"/>
      <c r="K117" s="133"/>
      <c r="L117" s="133"/>
      <c r="M117" s="133"/>
      <c r="N117" s="43">
        <f>CALENDARIO!N117</f>
        <v>121212</v>
      </c>
      <c r="O117" s="78">
        <f t="shared" si="4"/>
        <v>121212</v>
      </c>
      <c r="P117" s="78"/>
      <c r="Q117" s="11"/>
    </row>
    <row r="118" spans="1:17" ht="15.75" customHeight="1" x14ac:dyDescent="0.3">
      <c r="A118" s="5">
        <v>8</v>
      </c>
      <c r="B118" s="5">
        <v>1</v>
      </c>
      <c r="C118" s="12">
        <v>0</v>
      </c>
      <c r="D118" s="12">
        <v>9</v>
      </c>
      <c r="E118" s="34">
        <v>0</v>
      </c>
      <c r="F118" s="34">
        <v>0</v>
      </c>
      <c r="G118" s="91"/>
      <c r="H118" s="91"/>
      <c r="I118" s="133" t="s">
        <v>99</v>
      </c>
      <c r="J118" s="133"/>
      <c r="K118" s="133"/>
      <c r="L118" s="133"/>
      <c r="M118" s="133"/>
      <c r="N118" s="43">
        <f>CALENDARIO!N118</f>
        <v>4105927</v>
      </c>
      <c r="O118" s="78">
        <f t="shared" si="4"/>
        <v>4105927</v>
      </c>
      <c r="P118" s="78"/>
      <c r="Q118" s="11"/>
    </row>
    <row r="119" spans="1:17" ht="27" customHeight="1" x14ac:dyDescent="0.3">
      <c r="A119" s="5">
        <v>8</v>
      </c>
      <c r="B119" s="5">
        <v>1</v>
      </c>
      <c r="C119" s="12">
        <v>1</v>
      </c>
      <c r="D119" s="12">
        <v>0</v>
      </c>
      <c r="E119" s="34">
        <v>0</v>
      </c>
      <c r="F119" s="34">
        <v>0</v>
      </c>
      <c r="G119" s="91"/>
      <c r="H119" s="91"/>
      <c r="I119" s="133" t="s">
        <v>100</v>
      </c>
      <c r="J119" s="133"/>
      <c r="K119" s="133"/>
      <c r="L119" s="133"/>
      <c r="M119" s="133"/>
      <c r="N119" s="43">
        <f>CALENDARIO!N119</f>
        <v>4242199</v>
      </c>
      <c r="O119" s="78">
        <f t="shared" si="4"/>
        <v>4242199</v>
      </c>
      <c r="P119" s="78"/>
      <c r="Q119" s="11"/>
    </row>
    <row r="120" spans="1:17" ht="30.75" customHeight="1" x14ac:dyDescent="0.3">
      <c r="A120" s="5">
        <v>8</v>
      </c>
      <c r="B120" s="5">
        <v>1</v>
      </c>
      <c r="C120" s="12">
        <v>1</v>
      </c>
      <c r="D120" s="12">
        <v>1</v>
      </c>
      <c r="E120" s="34">
        <v>0</v>
      </c>
      <c r="F120" s="34">
        <v>0</v>
      </c>
      <c r="G120" s="91"/>
      <c r="H120" s="91"/>
      <c r="I120" s="133" t="s">
        <v>101</v>
      </c>
      <c r="J120" s="133"/>
      <c r="K120" s="133"/>
      <c r="L120" s="133"/>
      <c r="M120" s="133"/>
      <c r="N120" s="43">
        <f>CALENDARIO!N120</f>
        <v>2226426</v>
      </c>
      <c r="O120" s="78">
        <f>N120</f>
        <v>2226426</v>
      </c>
      <c r="P120" s="78"/>
      <c r="Q120" s="11"/>
    </row>
    <row r="121" spans="1:17" ht="15.75" customHeight="1" x14ac:dyDescent="0.3">
      <c r="A121" s="5">
        <v>8</v>
      </c>
      <c r="B121" s="5">
        <v>1</v>
      </c>
      <c r="C121" s="12">
        <v>1</v>
      </c>
      <c r="D121" s="12">
        <v>5</v>
      </c>
      <c r="E121" s="34">
        <v>0</v>
      </c>
      <c r="F121" s="34">
        <v>0</v>
      </c>
      <c r="G121" s="91"/>
      <c r="H121" s="91"/>
      <c r="I121" s="194" t="s">
        <v>36</v>
      </c>
      <c r="J121" s="195"/>
      <c r="K121" s="195"/>
      <c r="L121" s="195"/>
      <c r="M121" s="196"/>
      <c r="N121" s="43">
        <f>CALENDARIO!N121</f>
        <v>0</v>
      </c>
      <c r="O121" s="78">
        <f t="shared" si="4"/>
        <v>0</v>
      </c>
      <c r="P121" s="78"/>
      <c r="Q121" s="11"/>
    </row>
    <row r="122" spans="1:17" ht="32.25" customHeight="1" x14ac:dyDescent="0.3">
      <c r="A122" s="5">
        <v>8</v>
      </c>
      <c r="B122" s="5">
        <v>1</v>
      </c>
      <c r="C122" s="12">
        <v>1</v>
      </c>
      <c r="D122" s="12">
        <v>5</v>
      </c>
      <c r="E122" s="34">
        <v>0</v>
      </c>
      <c r="F122" s="34">
        <v>1</v>
      </c>
      <c r="G122" s="91"/>
      <c r="H122" s="93"/>
      <c r="I122" s="131" t="s">
        <v>150</v>
      </c>
      <c r="J122" s="203"/>
      <c r="K122" s="203"/>
      <c r="L122" s="203"/>
      <c r="M122" s="204"/>
      <c r="N122" s="43">
        <f>CALENDARIO!N122</f>
        <v>18902980</v>
      </c>
      <c r="O122" s="78">
        <f t="shared" si="4"/>
        <v>18902980</v>
      </c>
      <c r="P122" s="78"/>
      <c r="Q122" s="11"/>
    </row>
    <row r="123" spans="1:17" ht="59.25" customHeight="1" x14ac:dyDescent="0.3">
      <c r="A123" s="5">
        <v>8</v>
      </c>
      <c r="B123" s="5">
        <v>1</v>
      </c>
      <c r="C123" s="12">
        <v>1</v>
      </c>
      <c r="D123" s="12">
        <v>5</v>
      </c>
      <c r="E123" s="34">
        <v>0</v>
      </c>
      <c r="F123" s="34">
        <v>2</v>
      </c>
      <c r="G123" s="91"/>
      <c r="H123" s="93"/>
      <c r="I123" s="131" t="s">
        <v>158</v>
      </c>
      <c r="J123" s="203"/>
      <c r="K123" s="203"/>
      <c r="L123" s="203"/>
      <c r="M123" s="204"/>
      <c r="N123" s="43">
        <f>CALENDARIO!N123</f>
        <v>8400000</v>
      </c>
      <c r="O123" s="78">
        <f>N123</f>
        <v>8400000</v>
      </c>
      <c r="P123" s="78"/>
      <c r="Q123" s="11"/>
    </row>
    <row r="124" spans="1:17" ht="15.75" customHeight="1" x14ac:dyDescent="0.3">
      <c r="A124" s="5">
        <v>8</v>
      </c>
      <c r="B124" s="6" t="s">
        <v>7</v>
      </c>
      <c r="C124" s="13" t="s">
        <v>122</v>
      </c>
      <c r="D124" s="12">
        <v>0</v>
      </c>
      <c r="E124" s="34">
        <v>0</v>
      </c>
      <c r="F124" s="34">
        <v>0</v>
      </c>
      <c r="G124" s="92"/>
      <c r="H124" s="139" t="s">
        <v>93</v>
      </c>
      <c r="I124" s="140"/>
      <c r="J124" s="140"/>
      <c r="K124" s="140"/>
      <c r="L124" s="140"/>
      <c r="M124" s="141"/>
      <c r="N124" s="43"/>
      <c r="O124" s="78"/>
      <c r="P124" s="78">
        <f>O125+O126</f>
        <v>191516058</v>
      </c>
      <c r="Q124" s="78"/>
    </row>
    <row r="125" spans="1:17" ht="30" customHeight="1" x14ac:dyDescent="0.3">
      <c r="A125" s="6" t="s">
        <v>13</v>
      </c>
      <c r="B125" s="5">
        <v>2</v>
      </c>
      <c r="C125" s="12">
        <v>0</v>
      </c>
      <c r="D125" s="12">
        <v>1</v>
      </c>
      <c r="E125" s="34">
        <v>0</v>
      </c>
      <c r="F125" s="34">
        <v>0</v>
      </c>
      <c r="G125" s="91"/>
      <c r="H125" s="91"/>
      <c r="I125" s="130" t="s">
        <v>37</v>
      </c>
      <c r="J125" s="131"/>
      <c r="K125" s="131"/>
      <c r="L125" s="131"/>
      <c r="M125" s="132"/>
      <c r="N125" s="43">
        <f>CALENDARIO!N125</f>
        <v>98765507</v>
      </c>
      <c r="O125" s="78">
        <f>N125</f>
        <v>98765507</v>
      </c>
      <c r="P125" s="78"/>
      <c r="Q125" s="78"/>
    </row>
    <row r="126" spans="1:17" ht="42.75" customHeight="1" x14ac:dyDescent="0.3">
      <c r="A126" s="6" t="s">
        <v>13</v>
      </c>
      <c r="B126" s="5">
        <v>2</v>
      </c>
      <c r="C126" s="12">
        <v>0</v>
      </c>
      <c r="D126" s="12">
        <v>2</v>
      </c>
      <c r="E126" s="34">
        <v>0</v>
      </c>
      <c r="F126" s="34">
        <v>0</v>
      </c>
      <c r="G126" s="91"/>
      <c r="H126" s="91"/>
      <c r="I126" s="174" t="s">
        <v>38</v>
      </c>
      <c r="J126" s="175"/>
      <c r="K126" s="175"/>
      <c r="L126" s="175"/>
      <c r="M126" s="176"/>
      <c r="N126" s="43">
        <f>CALENDARIO!N126</f>
        <v>92750551</v>
      </c>
      <c r="O126" s="78">
        <f>N126</f>
        <v>92750551</v>
      </c>
      <c r="P126" s="78"/>
      <c r="Q126" s="78"/>
    </row>
    <row r="127" spans="1:17" ht="15.75" customHeight="1" x14ac:dyDescent="0.3">
      <c r="A127" s="6" t="s">
        <v>13</v>
      </c>
      <c r="B127" s="5">
        <v>3</v>
      </c>
      <c r="C127" s="12">
        <v>0</v>
      </c>
      <c r="D127" s="12">
        <v>0</v>
      </c>
      <c r="E127" s="34">
        <v>0</v>
      </c>
      <c r="F127" s="34">
        <v>0</v>
      </c>
      <c r="G127" s="92"/>
      <c r="H127" s="139" t="s">
        <v>94</v>
      </c>
      <c r="I127" s="140"/>
      <c r="J127" s="140"/>
      <c r="K127" s="140"/>
      <c r="L127" s="140"/>
      <c r="M127" s="141"/>
      <c r="N127" s="43"/>
      <c r="O127" s="78"/>
      <c r="P127" s="78">
        <f>O128+O129</f>
        <v>120000000</v>
      </c>
      <c r="Q127" s="78"/>
    </row>
    <row r="128" spans="1:17" ht="15.75" customHeight="1" x14ac:dyDescent="0.3">
      <c r="A128" s="6" t="s">
        <v>13</v>
      </c>
      <c r="B128" s="6" t="s">
        <v>8</v>
      </c>
      <c r="C128" s="13" t="s">
        <v>122</v>
      </c>
      <c r="D128" s="12">
        <v>1</v>
      </c>
      <c r="E128" s="34">
        <v>0</v>
      </c>
      <c r="F128" s="34">
        <v>0</v>
      </c>
      <c r="G128" s="91"/>
      <c r="H128" s="91"/>
      <c r="I128" s="197" t="s">
        <v>95</v>
      </c>
      <c r="J128" s="198"/>
      <c r="K128" s="198"/>
      <c r="L128" s="198"/>
      <c r="M128" s="199"/>
      <c r="N128" s="43">
        <f>CALENDARIO!N128</f>
        <v>60000000</v>
      </c>
      <c r="O128" s="78">
        <f>N128</f>
        <v>60000000</v>
      </c>
      <c r="P128" s="78"/>
      <c r="Q128" s="78"/>
    </row>
    <row r="129" spans="1:17" ht="16.5" customHeight="1" x14ac:dyDescent="0.3">
      <c r="A129" s="6" t="s">
        <v>13</v>
      </c>
      <c r="B129" s="6" t="s">
        <v>8</v>
      </c>
      <c r="C129" s="13" t="s">
        <v>122</v>
      </c>
      <c r="D129" s="12">
        <v>2</v>
      </c>
      <c r="E129" s="34">
        <v>0</v>
      </c>
      <c r="F129" s="34">
        <v>0</v>
      </c>
      <c r="G129" s="91"/>
      <c r="H129" s="91"/>
      <c r="I129" s="197" t="s">
        <v>96</v>
      </c>
      <c r="J129" s="198"/>
      <c r="K129" s="198"/>
      <c r="L129" s="198"/>
      <c r="M129" s="199"/>
      <c r="N129" s="43">
        <f>CALENDARIO!N129</f>
        <v>60000000</v>
      </c>
      <c r="O129" s="78">
        <f>N129</f>
        <v>60000000</v>
      </c>
      <c r="P129" s="78"/>
      <c r="Q129" s="78"/>
    </row>
    <row r="130" spans="1:17" ht="25.5" customHeight="1" x14ac:dyDescent="0.3">
      <c r="A130" s="5">
        <v>9</v>
      </c>
      <c r="B130" s="6" t="s">
        <v>122</v>
      </c>
      <c r="C130" s="13" t="s">
        <v>122</v>
      </c>
      <c r="D130" s="12">
        <v>0</v>
      </c>
      <c r="E130" s="34">
        <v>0</v>
      </c>
      <c r="F130" s="34">
        <v>0</v>
      </c>
      <c r="G130" s="192" t="s">
        <v>97</v>
      </c>
      <c r="H130" s="192"/>
      <c r="I130" s="193"/>
      <c r="J130" s="193"/>
      <c r="K130" s="193"/>
      <c r="L130" s="193"/>
      <c r="M130" s="193"/>
      <c r="N130" s="43">
        <f>CALENDARIO!N130</f>
        <v>0</v>
      </c>
      <c r="O130" s="78">
        <f>N130</f>
        <v>0</v>
      </c>
      <c r="P130" s="78">
        <f>O130</f>
        <v>0</v>
      </c>
      <c r="Q130" s="78">
        <f>P130</f>
        <v>0</v>
      </c>
    </row>
    <row r="131" spans="1:17" ht="15.75" customHeight="1" x14ac:dyDescent="0.3">
      <c r="A131" s="5">
        <v>0</v>
      </c>
      <c r="B131" s="6" t="s">
        <v>122</v>
      </c>
      <c r="C131" s="13" t="s">
        <v>122</v>
      </c>
      <c r="D131" s="12">
        <v>0</v>
      </c>
      <c r="E131" s="34">
        <v>0</v>
      </c>
      <c r="F131" s="34">
        <v>0</v>
      </c>
      <c r="G131" s="186" t="s">
        <v>0</v>
      </c>
      <c r="H131" s="186"/>
      <c r="I131" s="186"/>
      <c r="J131" s="186"/>
      <c r="K131" s="186"/>
      <c r="L131" s="186"/>
      <c r="M131" s="186"/>
      <c r="N131" s="43"/>
      <c r="O131" s="78"/>
      <c r="P131" s="78"/>
      <c r="Q131" s="78">
        <f>P132</f>
        <v>0</v>
      </c>
    </row>
    <row r="132" spans="1:17" ht="15.75" customHeight="1" x14ac:dyDescent="0.3">
      <c r="A132" s="5">
        <v>0</v>
      </c>
      <c r="B132" s="6" t="s">
        <v>6</v>
      </c>
      <c r="C132" s="13" t="s">
        <v>122</v>
      </c>
      <c r="D132" s="14">
        <v>0</v>
      </c>
      <c r="E132" s="34">
        <v>0</v>
      </c>
      <c r="F132" s="34">
        <v>0</v>
      </c>
      <c r="G132" s="92"/>
      <c r="H132" s="139" t="s">
        <v>1</v>
      </c>
      <c r="I132" s="140"/>
      <c r="J132" s="140"/>
      <c r="K132" s="140"/>
      <c r="L132" s="140"/>
      <c r="M132" s="141"/>
      <c r="N132" s="43"/>
      <c r="O132" s="78"/>
      <c r="P132" s="78">
        <f>O133</f>
        <v>0</v>
      </c>
      <c r="Q132" s="78"/>
    </row>
    <row r="133" spans="1:17" ht="15.75" customHeight="1" thickBot="1" x14ac:dyDescent="0.35">
      <c r="A133" s="21">
        <v>0</v>
      </c>
      <c r="B133" s="22" t="s">
        <v>6</v>
      </c>
      <c r="C133" s="39" t="s">
        <v>122</v>
      </c>
      <c r="D133" s="23">
        <v>1</v>
      </c>
      <c r="E133" s="34">
        <v>0</v>
      </c>
      <c r="F133" s="34">
        <v>0</v>
      </c>
      <c r="G133" s="94"/>
      <c r="H133" s="94"/>
      <c r="I133" s="200" t="s">
        <v>1</v>
      </c>
      <c r="J133" s="201"/>
      <c r="K133" s="201"/>
      <c r="L133" s="201"/>
      <c r="M133" s="202"/>
      <c r="N133" s="43">
        <f>CALENDARIO!N133</f>
        <v>0</v>
      </c>
      <c r="O133" s="95">
        <f>N133</f>
        <v>0</v>
      </c>
      <c r="P133" s="95"/>
      <c r="Q133" s="95"/>
    </row>
    <row r="134" spans="1:17" ht="19.5" customHeight="1" thickBot="1" x14ac:dyDescent="0.35">
      <c r="A134" s="190" t="s">
        <v>109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01"/>
      <c r="O134" s="102">
        <f>SUM(O3:O133)</f>
        <v>592615199.88</v>
      </c>
      <c r="P134" s="102">
        <f>SUM(P3:P133)</f>
        <v>592615199.88</v>
      </c>
      <c r="Q134" s="103">
        <f>SUM(Q3:Q133)</f>
        <v>592615199.88</v>
      </c>
    </row>
    <row r="135" spans="1:17" ht="19.5" customHeight="1" thickBot="1" x14ac:dyDescent="0.3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7"/>
      <c r="P135" s="97"/>
      <c r="Q135" s="97"/>
    </row>
    <row r="136" spans="1:17" x14ac:dyDescent="0.3">
      <c r="B136" s="187" t="s">
        <v>154</v>
      </c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9"/>
    </row>
    <row r="137" spans="1:17" ht="48" customHeight="1" x14ac:dyDescent="0.3">
      <c r="B137" s="183" t="s">
        <v>155</v>
      </c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5"/>
    </row>
    <row r="138" spans="1:17" ht="42.75" customHeight="1" x14ac:dyDescent="0.3">
      <c r="B138" s="183" t="s">
        <v>117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5"/>
    </row>
    <row r="139" spans="1:17" ht="21.75" customHeight="1" x14ac:dyDescent="0.3">
      <c r="B139" s="157" t="s">
        <v>156</v>
      </c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9"/>
    </row>
    <row r="140" spans="1:17" ht="71.25" customHeight="1" thickBot="1" x14ac:dyDescent="0.35">
      <c r="B140" s="160" t="s">
        <v>157</v>
      </c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2"/>
    </row>
    <row r="142" spans="1:17" x14ac:dyDescent="0.3">
      <c r="O142" s="106"/>
    </row>
    <row r="143" spans="1:17" ht="18.75" customHeight="1" x14ac:dyDescent="0.3"/>
    <row r="144" spans="1:17" ht="18.75" customHeight="1" x14ac:dyDescent="0.3">
      <c r="O144" s="106"/>
    </row>
    <row r="151" ht="18.75" customHeight="1" x14ac:dyDescent="0.3"/>
    <row r="153" ht="18.75" customHeight="1" x14ac:dyDescent="0.3"/>
    <row r="158" ht="18.75" customHeight="1" x14ac:dyDescent="0.3"/>
    <row r="160" ht="18.75" customHeight="1" x14ac:dyDescent="0.3"/>
    <row r="162" ht="18.75" customHeight="1" x14ac:dyDescent="0.3"/>
    <row r="164" ht="18.75" customHeight="1" x14ac:dyDescent="0.3"/>
    <row r="166" ht="18.75" customHeight="1" x14ac:dyDescent="0.3"/>
    <row r="170" ht="18.75" customHeight="1" x14ac:dyDescent="0.3"/>
    <row r="171" ht="18.75" customHeight="1" x14ac:dyDescent="0.3"/>
    <row r="172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83" ht="18.75" customHeight="1" x14ac:dyDescent="0.3"/>
    <row r="184" ht="18.75" customHeight="1" x14ac:dyDescent="0.3"/>
    <row r="203" ht="18.75" customHeight="1" x14ac:dyDescent="0.3"/>
    <row r="204" ht="18.75" customHeight="1" x14ac:dyDescent="0.3"/>
    <row r="217" ht="18.75" customHeight="1" x14ac:dyDescent="0.3"/>
    <row r="218" ht="18.75" customHeight="1" x14ac:dyDescent="0.3"/>
    <row r="229" ht="18.75" customHeight="1" x14ac:dyDescent="0.3"/>
    <row r="230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</sheetData>
  <sheetProtection selectLockedCells="1"/>
  <mergeCells count="142">
    <mergeCell ref="H110:M110"/>
    <mergeCell ref="I111:M111"/>
    <mergeCell ref="I112:M112"/>
    <mergeCell ref="I113:M113"/>
    <mergeCell ref="I106:M106"/>
    <mergeCell ref="G101:M101"/>
    <mergeCell ref="G109:M109"/>
    <mergeCell ref="H82:M82"/>
    <mergeCell ref="I100:M100"/>
    <mergeCell ref="I98:M98"/>
    <mergeCell ref="I83:M83"/>
    <mergeCell ref="I84:M84"/>
    <mergeCell ref="H102:M102"/>
    <mergeCell ref="I85:M85"/>
    <mergeCell ref="I103:M103"/>
    <mergeCell ref="I105:M105"/>
    <mergeCell ref="I93:M93"/>
    <mergeCell ref="I94:M94"/>
    <mergeCell ref="H104:M104"/>
    <mergeCell ref="I95:M95"/>
    <mergeCell ref="I96:M96"/>
    <mergeCell ref="H97:M97"/>
    <mergeCell ref="H99:M99"/>
    <mergeCell ref="I108:M108"/>
    <mergeCell ref="A134:M134"/>
    <mergeCell ref="G130:M130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H124:M124"/>
    <mergeCell ref="I125:M125"/>
    <mergeCell ref="I126:M126"/>
    <mergeCell ref="H127:M127"/>
    <mergeCell ref="I128:M128"/>
    <mergeCell ref="I129:M129"/>
    <mergeCell ref="G131:M131"/>
    <mergeCell ref="H132:M132"/>
    <mergeCell ref="I133:M133"/>
    <mergeCell ref="I122:M122"/>
    <mergeCell ref="I123:M123"/>
    <mergeCell ref="B138:Q138"/>
    <mergeCell ref="I56:M56"/>
    <mergeCell ref="I57:M57"/>
    <mergeCell ref="I58:M58"/>
    <mergeCell ref="I59:M59"/>
    <mergeCell ref="G69:M69"/>
    <mergeCell ref="I60:M60"/>
    <mergeCell ref="H61:M61"/>
    <mergeCell ref="I62:M62"/>
    <mergeCell ref="I63:M63"/>
    <mergeCell ref="I64:M64"/>
    <mergeCell ref="I65:M65"/>
    <mergeCell ref="I66:M66"/>
    <mergeCell ref="H67:M67"/>
    <mergeCell ref="H70:M70"/>
    <mergeCell ref="G81:M81"/>
    <mergeCell ref="I86:M86"/>
    <mergeCell ref="I87:M87"/>
    <mergeCell ref="I88:M88"/>
    <mergeCell ref="I89:M89"/>
    <mergeCell ref="I90:M90"/>
    <mergeCell ref="I91:M91"/>
    <mergeCell ref="I92:M92"/>
    <mergeCell ref="B136:Q136"/>
    <mergeCell ref="B139:Q139"/>
    <mergeCell ref="B140:Q140"/>
    <mergeCell ref="H4:M4"/>
    <mergeCell ref="H7:M7"/>
    <mergeCell ref="H16:M16"/>
    <mergeCell ref="H18:M18"/>
    <mergeCell ref="E2:F2"/>
    <mergeCell ref="H33:M33"/>
    <mergeCell ref="I34:M34"/>
    <mergeCell ref="H36:M36"/>
    <mergeCell ref="I37:M37"/>
    <mergeCell ref="H38:M38"/>
    <mergeCell ref="G35:M35"/>
    <mergeCell ref="I68:M68"/>
    <mergeCell ref="I39:M39"/>
    <mergeCell ref="I40:M40"/>
    <mergeCell ref="I50:M50"/>
    <mergeCell ref="H51:M51"/>
    <mergeCell ref="I52:M52"/>
    <mergeCell ref="I53:M53"/>
    <mergeCell ref="I54:M54"/>
    <mergeCell ref="I55:M55"/>
    <mergeCell ref="I19:M19"/>
    <mergeCell ref="B137:Q137"/>
    <mergeCell ref="A1:E1"/>
    <mergeCell ref="G3:M3"/>
    <mergeCell ref="G29:M29"/>
    <mergeCell ref="H26:M26"/>
    <mergeCell ref="I27:M27"/>
    <mergeCell ref="H30:M30"/>
    <mergeCell ref="I31:M31"/>
    <mergeCell ref="I32:M32"/>
    <mergeCell ref="G28:M28"/>
    <mergeCell ref="C2:D2"/>
    <mergeCell ref="I20:M20"/>
    <mergeCell ref="I21:M21"/>
    <mergeCell ref="I22:M22"/>
    <mergeCell ref="I23:M23"/>
    <mergeCell ref="H24:M24"/>
    <mergeCell ref="I25:M25"/>
    <mergeCell ref="G1:M2"/>
    <mergeCell ref="I6:M6"/>
    <mergeCell ref="I8:M8"/>
    <mergeCell ref="J9:M9"/>
    <mergeCell ref="J11:M11"/>
    <mergeCell ref="J13:M13"/>
    <mergeCell ref="I17:M17"/>
    <mergeCell ref="I15:M15"/>
    <mergeCell ref="I107:M107"/>
    <mergeCell ref="I48:M48"/>
    <mergeCell ref="I49:M49"/>
    <mergeCell ref="I80:M80"/>
    <mergeCell ref="J10:M10"/>
    <mergeCell ref="J14:M14"/>
    <mergeCell ref="J12:M12"/>
    <mergeCell ref="I79:M79"/>
    <mergeCell ref="I71:M71"/>
    <mergeCell ref="I72:M72"/>
    <mergeCell ref="I73:M73"/>
    <mergeCell ref="I74:M74"/>
    <mergeCell ref="I75:M75"/>
    <mergeCell ref="I76:M76"/>
    <mergeCell ref="H77:M77"/>
    <mergeCell ref="I78:M78"/>
    <mergeCell ref="N1:Q1"/>
    <mergeCell ref="I5:M5"/>
    <mergeCell ref="I47:M47"/>
    <mergeCell ref="I41:M41"/>
    <mergeCell ref="I42:M42"/>
    <mergeCell ref="I43:M43"/>
    <mergeCell ref="I44:M44"/>
    <mergeCell ref="I45:M45"/>
    <mergeCell ref="I46:M46"/>
  </mergeCells>
  <pageMargins left="0.31496062992125984" right="0.43307086614173229" top="1.1811023622047245" bottom="0.74803149606299213" header="0.51181102362204722" footer="0.31496062992125984"/>
  <pageSetup scale="98" fitToHeight="0" orientation="portrait" r:id="rId1"/>
  <headerFooter>
    <oddHeader>&amp;CFORMATO PARA LA ESTIMACIÓN DE LOS IMPORTES POR RUBRO, TIPO, CLASE Y CONCEPTOS DE INGRESOS, CONTENIDOS EN LAS LEYES DE INGRESOS DE LOS MUNICIPIOS DE MICHOACÁN, DEBIDAMENTE ARMONIZADOS</oddHeader>
    <oddFooter>&amp;RPágina &amp;P</oddFooter>
  </headerFooter>
  <ignoredErrors>
    <ignoredError sqref="B82 B99:B100 A125:A126 B132:B133 D31 D37 B24:B27 D27 B124:B126 D19:D23 D25 D34 D39 B70:B75 A127:B129 B51:B68 D5:D6 B33:B34 B50 B76:B80 B49 B48 B4:B8 B38:B47 B18:B23 B36:B37 B30:B32 B15 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7"/>
  <sheetViews>
    <sheetView topLeftCell="I1" zoomScaleNormal="100" workbookViewId="0">
      <pane ySplit="2" topLeftCell="A102" activePane="bottomLeft" state="frozen"/>
      <selection activeCell="G1" sqref="G1"/>
      <selection pane="bottomLeft" activeCell="N103" sqref="N103"/>
    </sheetView>
  </sheetViews>
  <sheetFormatPr baseColWidth="10" defaultColWidth="11.42578125" defaultRowHeight="18.75" x14ac:dyDescent="0.3"/>
  <cols>
    <col min="1" max="1" width="2.5703125" style="4" customWidth="1"/>
    <col min="2" max="2" width="2" style="4" bestFit="1" customWidth="1"/>
    <col min="3" max="3" width="2" style="4" customWidth="1"/>
    <col min="4" max="4" width="3" style="4" bestFit="1" customWidth="1"/>
    <col min="5" max="6" width="2" style="4" bestFit="1" customWidth="1"/>
    <col min="7" max="9" width="2.7109375" style="3" customWidth="1"/>
    <col min="10" max="11" width="3" style="3" customWidth="1"/>
    <col min="12" max="12" width="6.85546875" style="3" customWidth="1"/>
    <col min="13" max="13" width="26.28515625" style="3" customWidth="1"/>
    <col min="14" max="14" width="10.85546875" style="3" customWidth="1"/>
    <col min="15" max="16" width="11.5703125" style="3" bestFit="1" customWidth="1"/>
    <col min="17" max="17" width="13.140625" style="3" bestFit="1" customWidth="1"/>
    <col min="18" max="18" width="11.5703125" style="3" bestFit="1" customWidth="1"/>
    <col min="19" max="20" width="13.140625" style="3" bestFit="1" customWidth="1"/>
    <col min="21" max="21" width="14.7109375" style="3" bestFit="1" customWidth="1"/>
    <col min="22" max="22" width="13.140625" style="3" bestFit="1" customWidth="1"/>
    <col min="23" max="23" width="13.42578125" style="3" customWidth="1"/>
    <col min="24" max="24" width="11.5703125" style="3" bestFit="1" customWidth="1"/>
    <col min="25" max="26" width="13.140625" style="3" bestFit="1" customWidth="1"/>
    <col min="27" max="27" width="15.140625" style="2" customWidth="1"/>
    <col min="28" max="16384" width="11.42578125" style="2"/>
  </cols>
  <sheetData>
    <row r="1" spans="1:26" s="1" customFormat="1" ht="33.75" customHeight="1" x14ac:dyDescent="0.3">
      <c r="A1" s="282" t="s">
        <v>115</v>
      </c>
      <c r="B1" s="283"/>
      <c r="C1" s="283"/>
      <c r="D1" s="283"/>
      <c r="E1" s="284"/>
      <c r="F1" s="27"/>
      <c r="G1" s="285" t="s">
        <v>105</v>
      </c>
      <c r="H1" s="285"/>
      <c r="I1" s="285"/>
      <c r="J1" s="285"/>
      <c r="K1" s="285"/>
      <c r="L1" s="285"/>
      <c r="M1" s="285"/>
      <c r="N1" s="206" t="s">
        <v>149</v>
      </c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s="1" customFormat="1" ht="27.75" customHeight="1" thickBot="1" x14ac:dyDescent="0.35">
      <c r="A2" s="28" t="s">
        <v>113</v>
      </c>
      <c r="B2" s="29" t="s">
        <v>114</v>
      </c>
      <c r="C2" s="286" t="s">
        <v>118</v>
      </c>
      <c r="D2" s="287"/>
      <c r="E2" s="288" t="s">
        <v>119</v>
      </c>
      <c r="F2" s="289"/>
      <c r="G2" s="285"/>
      <c r="H2" s="285"/>
      <c r="I2" s="285"/>
      <c r="J2" s="285"/>
      <c r="K2" s="285"/>
      <c r="L2" s="285"/>
      <c r="M2" s="285"/>
      <c r="N2" s="120" t="s">
        <v>134</v>
      </c>
      <c r="O2" s="121" t="s">
        <v>135</v>
      </c>
      <c r="P2" s="121" t="s">
        <v>136</v>
      </c>
      <c r="Q2" s="121" t="s">
        <v>137</v>
      </c>
      <c r="R2" s="121" t="s">
        <v>138</v>
      </c>
      <c r="S2" s="121" t="s">
        <v>139</v>
      </c>
      <c r="T2" s="121" t="s">
        <v>140</v>
      </c>
      <c r="U2" s="121" t="s">
        <v>141</v>
      </c>
      <c r="V2" s="121" t="s">
        <v>142</v>
      </c>
      <c r="W2" s="121" t="s">
        <v>143</v>
      </c>
      <c r="X2" s="121" t="s">
        <v>144</v>
      </c>
      <c r="Y2" s="121" t="s">
        <v>145</v>
      </c>
      <c r="Z2" s="121" t="s">
        <v>146</v>
      </c>
    </row>
    <row r="3" spans="1:26" ht="16.5" customHeight="1" x14ac:dyDescent="0.3">
      <c r="A3" s="26">
        <v>1</v>
      </c>
      <c r="B3" s="30" t="s">
        <v>122</v>
      </c>
      <c r="C3" s="36" t="s">
        <v>122</v>
      </c>
      <c r="D3" s="31">
        <v>0</v>
      </c>
      <c r="E3" s="33">
        <v>0</v>
      </c>
      <c r="F3" s="33">
        <v>0</v>
      </c>
      <c r="G3" s="290" t="s">
        <v>15</v>
      </c>
      <c r="H3" s="290"/>
      <c r="I3" s="290"/>
      <c r="J3" s="290"/>
      <c r="K3" s="290"/>
      <c r="L3" s="290"/>
      <c r="M3" s="29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6.5" customHeight="1" x14ac:dyDescent="0.3">
      <c r="A4" s="5">
        <v>1</v>
      </c>
      <c r="B4" s="6" t="s">
        <v>6</v>
      </c>
      <c r="C4" s="13" t="s">
        <v>122</v>
      </c>
      <c r="D4" s="12">
        <v>0</v>
      </c>
      <c r="E4" s="34">
        <v>0</v>
      </c>
      <c r="F4" s="34">
        <v>0</v>
      </c>
      <c r="G4" s="18"/>
      <c r="H4" s="250" t="s">
        <v>58</v>
      </c>
      <c r="I4" s="251"/>
      <c r="J4" s="251"/>
      <c r="K4" s="251"/>
      <c r="L4" s="251"/>
      <c r="M4" s="25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6.5" customHeight="1" x14ac:dyDescent="0.3">
      <c r="A5" s="5">
        <v>1</v>
      </c>
      <c r="B5" s="5">
        <v>1</v>
      </c>
      <c r="C5" s="12">
        <v>0</v>
      </c>
      <c r="D5" s="13" t="s">
        <v>6</v>
      </c>
      <c r="E5" s="35" t="s">
        <v>122</v>
      </c>
      <c r="F5" s="35" t="s">
        <v>122</v>
      </c>
      <c r="G5" s="7"/>
      <c r="H5" s="17"/>
      <c r="I5" s="126" t="s">
        <v>59</v>
      </c>
      <c r="J5" s="127"/>
      <c r="K5" s="127"/>
      <c r="L5" s="127"/>
      <c r="M5" s="128"/>
      <c r="N5" s="47">
        <f>SUM(O5:Z5)</f>
        <v>650000</v>
      </c>
      <c r="O5" s="52">
        <v>30000</v>
      </c>
      <c r="P5" s="52">
        <v>70000</v>
      </c>
      <c r="Q5" s="52">
        <v>40000</v>
      </c>
      <c r="R5" s="52">
        <v>80000</v>
      </c>
      <c r="S5" s="52">
        <v>40000</v>
      </c>
      <c r="T5" s="52">
        <v>60000</v>
      </c>
      <c r="U5" s="52">
        <v>60000</v>
      </c>
      <c r="V5" s="52">
        <v>40000</v>
      </c>
      <c r="W5" s="52">
        <v>50000</v>
      </c>
      <c r="X5" s="52">
        <v>60000</v>
      </c>
      <c r="Y5" s="52">
        <v>70000</v>
      </c>
      <c r="Z5" s="52">
        <v>50000</v>
      </c>
    </row>
    <row r="6" spans="1:26" ht="26.25" customHeight="1" x14ac:dyDescent="0.3">
      <c r="A6" s="5">
        <v>1</v>
      </c>
      <c r="B6" s="5">
        <v>1</v>
      </c>
      <c r="C6" s="12">
        <v>0</v>
      </c>
      <c r="D6" s="13" t="s">
        <v>7</v>
      </c>
      <c r="E6" s="35" t="s">
        <v>122</v>
      </c>
      <c r="F6" s="35" t="s">
        <v>122</v>
      </c>
      <c r="G6" s="7"/>
      <c r="H6" s="17"/>
      <c r="I6" s="130" t="s">
        <v>60</v>
      </c>
      <c r="J6" s="131"/>
      <c r="K6" s="131"/>
      <c r="L6" s="131"/>
      <c r="M6" s="132"/>
      <c r="N6" s="47">
        <f t="shared" ref="N6:N68" si="0">SUM(O6:Z6)</f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</row>
    <row r="7" spans="1:26" ht="16.5" customHeight="1" x14ac:dyDescent="0.3">
      <c r="A7" s="5">
        <v>1</v>
      </c>
      <c r="B7" s="6" t="s">
        <v>7</v>
      </c>
      <c r="C7" s="13" t="s">
        <v>122</v>
      </c>
      <c r="D7" s="12">
        <v>0</v>
      </c>
      <c r="E7" s="34">
        <v>0</v>
      </c>
      <c r="F7" s="34">
        <v>0</v>
      </c>
      <c r="G7" s="19"/>
      <c r="H7" s="211" t="s">
        <v>61</v>
      </c>
      <c r="I7" s="212"/>
      <c r="J7" s="212"/>
      <c r="K7" s="212"/>
      <c r="L7" s="212"/>
      <c r="M7" s="213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6.5" customHeight="1" x14ac:dyDescent="0.3">
      <c r="A8" s="5">
        <v>1</v>
      </c>
      <c r="B8" s="6" t="s">
        <v>7</v>
      </c>
      <c r="C8" s="13" t="s">
        <v>122</v>
      </c>
      <c r="D8" s="13" t="s">
        <v>6</v>
      </c>
      <c r="E8" s="35" t="s">
        <v>122</v>
      </c>
      <c r="F8" s="35" t="s">
        <v>122</v>
      </c>
      <c r="G8" s="7"/>
      <c r="H8" s="7"/>
      <c r="I8" s="129" t="s">
        <v>62</v>
      </c>
      <c r="J8" s="129"/>
      <c r="K8" s="129"/>
      <c r="L8" s="129"/>
      <c r="M8" s="129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6.5" customHeight="1" x14ac:dyDescent="0.3">
      <c r="A9" s="5">
        <v>1</v>
      </c>
      <c r="B9" s="6" t="s">
        <v>7</v>
      </c>
      <c r="C9" s="13" t="s">
        <v>122</v>
      </c>
      <c r="D9" s="13" t="s">
        <v>6</v>
      </c>
      <c r="E9" s="35" t="s">
        <v>122</v>
      </c>
      <c r="F9" s="35" t="s">
        <v>6</v>
      </c>
      <c r="G9" s="7"/>
      <c r="H9" s="7"/>
      <c r="I9" s="16"/>
      <c r="J9" s="126" t="s">
        <v>125</v>
      </c>
      <c r="K9" s="127"/>
      <c r="L9" s="127"/>
      <c r="M9" s="128"/>
      <c r="N9" s="47">
        <f t="shared" si="0"/>
        <v>15570000</v>
      </c>
      <c r="O9" s="52">
        <v>5330000</v>
      </c>
      <c r="P9" s="52">
        <v>3830000</v>
      </c>
      <c r="Q9" s="52">
        <v>3825000</v>
      </c>
      <c r="R9" s="52">
        <v>835000</v>
      </c>
      <c r="S9" s="52">
        <v>250000</v>
      </c>
      <c r="T9" s="52">
        <v>300000</v>
      </c>
      <c r="U9" s="52">
        <v>200000</v>
      </c>
      <c r="V9" s="52">
        <v>200000</v>
      </c>
      <c r="W9" s="52">
        <v>200000</v>
      </c>
      <c r="X9" s="52">
        <v>200000</v>
      </c>
      <c r="Y9" s="52">
        <v>200000</v>
      </c>
      <c r="Z9" s="52">
        <v>200000</v>
      </c>
    </row>
    <row r="10" spans="1:26" ht="16.5" customHeight="1" x14ac:dyDescent="0.3">
      <c r="A10" s="5">
        <v>1</v>
      </c>
      <c r="B10" s="6" t="s">
        <v>7</v>
      </c>
      <c r="C10" s="13" t="s">
        <v>122</v>
      </c>
      <c r="D10" s="13" t="s">
        <v>6</v>
      </c>
      <c r="E10" s="35" t="s">
        <v>122</v>
      </c>
      <c r="F10" s="35"/>
      <c r="G10" s="7"/>
      <c r="H10" s="7"/>
      <c r="I10" s="16"/>
      <c r="J10" s="126" t="s">
        <v>130</v>
      </c>
      <c r="K10" s="127"/>
      <c r="L10" s="127"/>
      <c r="M10" s="128"/>
      <c r="N10" s="47">
        <f t="shared" si="0"/>
        <v>720000</v>
      </c>
      <c r="O10" s="52">
        <v>60000</v>
      </c>
      <c r="P10" s="52">
        <v>60000</v>
      </c>
      <c r="Q10" s="52">
        <v>60000</v>
      </c>
      <c r="R10" s="52">
        <v>60000</v>
      </c>
      <c r="S10" s="52">
        <v>60000</v>
      </c>
      <c r="T10" s="52">
        <v>60000</v>
      </c>
      <c r="U10" s="52">
        <v>60000</v>
      </c>
      <c r="V10" s="52">
        <v>60000</v>
      </c>
      <c r="W10" s="52">
        <v>60000</v>
      </c>
      <c r="X10" s="52">
        <v>60000</v>
      </c>
      <c r="Y10" s="52">
        <v>60000</v>
      </c>
      <c r="Z10" s="52">
        <v>60000</v>
      </c>
    </row>
    <row r="11" spans="1:26" ht="16.5" customHeight="1" x14ac:dyDescent="0.3">
      <c r="A11" s="5">
        <v>1</v>
      </c>
      <c r="B11" s="6" t="s">
        <v>7</v>
      </c>
      <c r="C11" s="13" t="s">
        <v>122</v>
      </c>
      <c r="D11" s="13" t="s">
        <v>7</v>
      </c>
      <c r="E11" s="35" t="s">
        <v>122</v>
      </c>
      <c r="F11" s="35" t="s">
        <v>122</v>
      </c>
      <c r="G11" s="7"/>
      <c r="H11" s="7"/>
      <c r="I11" s="16"/>
      <c r="J11" s="126" t="s">
        <v>124</v>
      </c>
      <c r="K11" s="127"/>
      <c r="L11" s="127"/>
      <c r="M11" s="128"/>
      <c r="N11" s="47">
        <f t="shared" si="0"/>
        <v>2752000</v>
      </c>
      <c r="O11" s="52">
        <v>584000</v>
      </c>
      <c r="P11" s="52">
        <v>584000</v>
      </c>
      <c r="Q11" s="52">
        <v>584000</v>
      </c>
      <c r="R11" s="52">
        <v>350000</v>
      </c>
      <c r="S11" s="52">
        <v>80000</v>
      </c>
      <c r="T11" s="52">
        <v>90000</v>
      </c>
      <c r="U11" s="52">
        <v>80000</v>
      </c>
      <c r="V11" s="52">
        <v>80000</v>
      </c>
      <c r="W11" s="52">
        <v>70000</v>
      </c>
      <c r="X11" s="52">
        <v>80000</v>
      </c>
      <c r="Y11" s="52">
        <v>90000</v>
      </c>
      <c r="Z11" s="52">
        <v>80000</v>
      </c>
    </row>
    <row r="12" spans="1:26" ht="16.5" customHeight="1" x14ac:dyDescent="0.3">
      <c r="A12" s="5">
        <v>1</v>
      </c>
      <c r="B12" s="6" t="s">
        <v>7</v>
      </c>
      <c r="C12" s="13" t="s">
        <v>122</v>
      </c>
      <c r="D12" s="13" t="s">
        <v>6</v>
      </c>
      <c r="E12" s="35" t="s">
        <v>122</v>
      </c>
      <c r="F12" s="35" t="s">
        <v>6</v>
      </c>
      <c r="G12" s="7"/>
      <c r="H12" s="7"/>
      <c r="I12" s="16"/>
      <c r="J12" s="126" t="s">
        <v>131</v>
      </c>
      <c r="K12" s="127"/>
      <c r="L12" s="127"/>
      <c r="M12" s="128"/>
      <c r="N12" s="47">
        <f t="shared" si="0"/>
        <v>72000</v>
      </c>
      <c r="O12" s="52">
        <v>6000</v>
      </c>
      <c r="P12" s="52">
        <v>6000</v>
      </c>
      <c r="Q12" s="52">
        <v>6000</v>
      </c>
      <c r="R12" s="52">
        <v>6000</v>
      </c>
      <c r="S12" s="52">
        <v>6000</v>
      </c>
      <c r="T12" s="52">
        <v>6000</v>
      </c>
      <c r="U12" s="52">
        <v>6000</v>
      </c>
      <c r="V12" s="52">
        <v>6000</v>
      </c>
      <c r="W12" s="52">
        <v>6000</v>
      </c>
      <c r="X12" s="52">
        <v>6000</v>
      </c>
      <c r="Y12" s="52">
        <v>6000</v>
      </c>
      <c r="Z12" s="52">
        <v>6000</v>
      </c>
    </row>
    <row r="13" spans="1:26" ht="16.5" customHeight="1" x14ac:dyDescent="0.3">
      <c r="A13" s="5">
        <v>1</v>
      </c>
      <c r="B13" s="6" t="s">
        <v>7</v>
      </c>
      <c r="C13" s="13" t="s">
        <v>122</v>
      </c>
      <c r="D13" s="13" t="s">
        <v>8</v>
      </c>
      <c r="E13" s="35"/>
      <c r="F13" s="35"/>
      <c r="G13" s="7"/>
      <c r="H13" s="7"/>
      <c r="I13" s="16"/>
      <c r="J13" s="126" t="s">
        <v>133</v>
      </c>
      <c r="K13" s="127"/>
      <c r="L13" s="127"/>
      <c r="M13" s="128"/>
      <c r="N13" s="47">
        <f t="shared" si="0"/>
        <v>78000</v>
      </c>
      <c r="O13" s="52">
        <v>25000</v>
      </c>
      <c r="P13" s="52">
        <v>20000</v>
      </c>
      <c r="Q13" s="52">
        <v>15000</v>
      </c>
      <c r="R13" s="52">
        <v>2000</v>
      </c>
      <c r="S13" s="52">
        <v>2000</v>
      </c>
      <c r="T13" s="52">
        <v>2000</v>
      </c>
      <c r="U13" s="52">
        <v>2000</v>
      </c>
      <c r="V13" s="52">
        <v>2000</v>
      </c>
      <c r="W13" s="52">
        <v>2000</v>
      </c>
      <c r="X13" s="52">
        <v>2000</v>
      </c>
      <c r="Y13" s="52">
        <v>2000</v>
      </c>
      <c r="Z13" s="52">
        <v>2000</v>
      </c>
    </row>
    <row r="14" spans="1:26" ht="16.5" customHeight="1" x14ac:dyDescent="0.3">
      <c r="A14" s="5">
        <v>1</v>
      </c>
      <c r="B14" s="6" t="s">
        <v>7</v>
      </c>
      <c r="C14" s="13" t="s">
        <v>122</v>
      </c>
      <c r="D14" s="13" t="s">
        <v>6</v>
      </c>
      <c r="E14" s="35" t="s">
        <v>122</v>
      </c>
      <c r="F14" s="35" t="s">
        <v>6</v>
      </c>
      <c r="G14" s="7"/>
      <c r="H14" s="17"/>
      <c r="I14" s="16"/>
      <c r="J14" s="126" t="s">
        <v>132</v>
      </c>
      <c r="K14" s="127"/>
      <c r="L14" s="127"/>
      <c r="M14" s="128"/>
      <c r="N14" s="47">
        <f t="shared" si="0"/>
        <v>42000</v>
      </c>
      <c r="O14" s="52">
        <v>3500</v>
      </c>
      <c r="P14" s="52">
        <v>3500</v>
      </c>
      <c r="Q14" s="52">
        <v>3500</v>
      </c>
      <c r="R14" s="52">
        <v>3500</v>
      </c>
      <c r="S14" s="52">
        <v>3500</v>
      </c>
      <c r="T14" s="52">
        <v>3500</v>
      </c>
      <c r="U14" s="52">
        <v>3500</v>
      </c>
      <c r="V14" s="52">
        <v>3500</v>
      </c>
      <c r="W14" s="52">
        <v>3500</v>
      </c>
      <c r="X14" s="52">
        <v>3500</v>
      </c>
      <c r="Y14" s="52">
        <v>3500</v>
      </c>
      <c r="Z14" s="52">
        <v>3500</v>
      </c>
    </row>
    <row r="15" spans="1:26" ht="39" customHeight="1" x14ac:dyDescent="0.3">
      <c r="A15" s="5">
        <v>1</v>
      </c>
      <c r="B15" s="6" t="s">
        <v>7</v>
      </c>
      <c r="C15" s="13" t="s">
        <v>122</v>
      </c>
      <c r="D15" s="13" t="s">
        <v>7</v>
      </c>
      <c r="E15" s="35" t="s">
        <v>122</v>
      </c>
      <c r="F15" s="35" t="s">
        <v>122</v>
      </c>
      <c r="G15" s="7"/>
      <c r="H15" s="17"/>
      <c r="I15" s="130" t="s">
        <v>30</v>
      </c>
      <c r="J15" s="131"/>
      <c r="K15" s="131"/>
      <c r="L15" s="131"/>
      <c r="M15" s="132"/>
      <c r="N15" s="47">
        <f t="shared" si="0"/>
        <v>18000</v>
      </c>
      <c r="O15" s="53">
        <v>3000</v>
      </c>
      <c r="P15" s="53">
        <v>0</v>
      </c>
      <c r="Q15" s="53">
        <v>0</v>
      </c>
      <c r="R15" s="53">
        <v>3000</v>
      </c>
      <c r="S15" s="53">
        <v>0</v>
      </c>
      <c r="T15" s="53">
        <v>3000</v>
      </c>
      <c r="U15" s="53">
        <v>0</v>
      </c>
      <c r="V15" s="53">
        <v>3000</v>
      </c>
      <c r="W15" s="53">
        <v>0</v>
      </c>
      <c r="X15" s="53">
        <v>3000</v>
      </c>
      <c r="Y15" s="53">
        <v>0</v>
      </c>
      <c r="Z15" s="53">
        <v>3000</v>
      </c>
    </row>
    <row r="16" spans="1:26" ht="26.25" customHeight="1" x14ac:dyDescent="0.3">
      <c r="A16" s="5">
        <v>1</v>
      </c>
      <c r="B16" s="6" t="s">
        <v>8</v>
      </c>
      <c r="C16" s="12">
        <v>0</v>
      </c>
      <c r="D16" s="37">
        <v>0</v>
      </c>
      <c r="E16" s="38">
        <v>0</v>
      </c>
      <c r="F16" s="38">
        <v>0</v>
      </c>
      <c r="G16" s="19"/>
      <c r="H16" s="211" t="s">
        <v>116</v>
      </c>
      <c r="I16" s="212"/>
      <c r="J16" s="212"/>
      <c r="K16" s="212"/>
      <c r="L16" s="212"/>
      <c r="M16" s="21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8.5" customHeight="1" x14ac:dyDescent="0.3">
      <c r="A17" s="5">
        <v>1</v>
      </c>
      <c r="B17" s="6" t="s">
        <v>8</v>
      </c>
      <c r="C17" s="25">
        <v>0</v>
      </c>
      <c r="D17" s="25">
        <v>2</v>
      </c>
      <c r="E17" s="38">
        <v>0</v>
      </c>
      <c r="F17" s="38">
        <v>0</v>
      </c>
      <c r="G17" s="40"/>
      <c r="H17" s="40"/>
      <c r="I17" s="126" t="s">
        <v>110</v>
      </c>
      <c r="J17" s="127"/>
      <c r="K17" s="127"/>
      <c r="L17" s="127"/>
      <c r="M17" s="128"/>
      <c r="N17" s="47">
        <f t="shared" si="0"/>
        <v>1290000</v>
      </c>
      <c r="O17" s="63">
        <v>120000</v>
      </c>
      <c r="P17" s="63">
        <v>145000</v>
      </c>
      <c r="Q17" s="63">
        <v>125000</v>
      </c>
      <c r="R17" s="63">
        <v>130000</v>
      </c>
      <c r="S17" s="63">
        <v>110000</v>
      </c>
      <c r="T17" s="63">
        <v>100000</v>
      </c>
      <c r="U17" s="63">
        <v>90000</v>
      </c>
      <c r="V17" s="63">
        <v>55000</v>
      </c>
      <c r="W17" s="63">
        <v>60000</v>
      </c>
      <c r="X17" s="63">
        <v>120000</v>
      </c>
      <c r="Y17" s="63">
        <v>125000</v>
      </c>
      <c r="Z17" s="63">
        <v>110000</v>
      </c>
    </row>
    <row r="18" spans="1:26" ht="16.5" customHeight="1" x14ac:dyDescent="0.3">
      <c r="A18" s="5">
        <v>1</v>
      </c>
      <c r="B18" s="6" t="s">
        <v>12</v>
      </c>
      <c r="C18" s="13" t="s">
        <v>122</v>
      </c>
      <c r="D18" s="12">
        <v>0</v>
      </c>
      <c r="E18" s="34">
        <v>0</v>
      </c>
      <c r="F18" s="34">
        <v>0</v>
      </c>
      <c r="G18" s="20"/>
      <c r="H18" s="235" t="s">
        <v>126</v>
      </c>
      <c r="I18" s="236"/>
      <c r="J18" s="236"/>
      <c r="K18" s="236"/>
      <c r="L18" s="236"/>
      <c r="M18" s="237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6.5" customHeight="1" x14ac:dyDescent="0.3">
      <c r="A19" s="5">
        <v>1</v>
      </c>
      <c r="B19" s="6" t="s">
        <v>12</v>
      </c>
      <c r="C19" s="13" t="s">
        <v>122</v>
      </c>
      <c r="D19" s="13" t="s">
        <v>6</v>
      </c>
      <c r="E19" s="35" t="s">
        <v>122</v>
      </c>
      <c r="F19" s="35" t="s">
        <v>122</v>
      </c>
      <c r="G19" s="15"/>
      <c r="H19" s="15"/>
      <c r="I19" s="180" t="s">
        <v>3</v>
      </c>
      <c r="J19" s="181"/>
      <c r="K19" s="181"/>
      <c r="L19" s="181"/>
      <c r="M19" s="182"/>
      <c r="N19" s="47">
        <f t="shared" si="0"/>
        <v>755000</v>
      </c>
      <c r="O19" s="63">
        <v>90000</v>
      </c>
      <c r="P19" s="63">
        <v>85000</v>
      </c>
      <c r="Q19" s="63">
        <v>50000</v>
      </c>
      <c r="R19" s="63">
        <v>75000</v>
      </c>
      <c r="S19" s="63">
        <v>85000</v>
      </c>
      <c r="T19" s="63">
        <v>60000</v>
      </c>
      <c r="U19" s="63">
        <v>60000</v>
      </c>
      <c r="V19" s="63">
        <v>30000</v>
      </c>
      <c r="W19" s="63">
        <v>40000</v>
      </c>
      <c r="X19" s="63">
        <v>50000</v>
      </c>
      <c r="Y19" s="63">
        <v>70000</v>
      </c>
      <c r="Z19" s="63">
        <v>60000</v>
      </c>
    </row>
    <row r="20" spans="1:26" ht="16.5" customHeight="1" x14ac:dyDescent="0.3">
      <c r="A20" s="5">
        <v>1</v>
      </c>
      <c r="B20" s="6" t="s">
        <v>12</v>
      </c>
      <c r="C20" s="13" t="s">
        <v>122</v>
      </c>
      <c r="D20" s="13" t="s">
        <v>7</v>
      </c>
      <c r="E20" s="35" t="s">
        <v>122</v>
      </c>
      <c r="F20" s="35" t="s">
        <v>122</v>
      </c>
      <c r="G20" s="15"/>
      <c r="H20" s="15"/>
      <c r="I20" s="130" t="s">
        <v>2</v>
      </c>
      <c r="J20" s="131"/>
      <c r="K20" s="131"/>
      <c r="L20" s="131"/>
      <c r="M20" s="132"/>
      <c r="N20" s="47">
        <f t="shared" si="0"/>
        <v>900000</v>
      </c>
      <c r="O20" s="63">
        <v>95000</v>
      </c>
      <c r="P20" s="63">
        <v>100000</v>
      </c>
      <c r="Q20" s="63">
        <v>85000</v>
      </c>
      <c r="R20" s="63">
        <v>90000</v>
      </c>
      <c r="S20" s="63">
        <v>75000</v>
      </c>
      <c r="T20" s="63">
        <v>85000</v>
      </c>
      <c r="U20" s="63">
        <v>60000</v>
      </c>
      <c r="V20" s="63">
        <v>50000</v>
      </c>
      <c r="W20" s="63">
        <v>70000</v>
      </c>
      <c r="X20" s="63">
        <v>60000</v>
      </c>
      <c r="Y20" s="63">
        <v>70000</v>
      </c>
      <c r="Z20" s="63">
        <v>60000</v>
      </c>
    </row>
    <row r="21" spans="1:26" ht="16.5" customHeight="1" x14ac:dyDescent="0.3">
      <c r="A21" s="5">
        <v>1</v>
      </c>
      <c r="B21" s="6" t="s">
        <v>12</v>
      </c>
      <c r="C21" s="13" t="s">
        <v>122</v>
      </c>
      <c r="D21" s="13" t="s">
        <v>8</v>
      </c>
      <c r="E21" s="35" t="s">
        <v>122</v>
      </c>
      <c r="F21" s="35" t="s">
        <v>122</v>
      </c>
      <c r="G21" s="15"/>
      <c r="H21" s="15"/>
      <c r="I21" s="130" t="s">
        <v>19</v>
      </c>
      <c r="J21" s="131"/>
      <c r="K21" s="131"/>
      <c r="L21" s="131"/>
      <c r="M21" s="132"/>
      <c r="N21" s="47">
        <f t="shared" si="0"/>
        <v>345848</v>
      </c>
      <c r="O21" s="63">
        <v>45098</v>
      </c>
      <c r="P21" s="63">
        <v>33541</v>
      </c>
      <c r="Q21" s="63">
        <v>25272</v>
      </c>
      <c r="R21" s="63">
        <v>40758</v>
      </c>
      <c r="S21" s="63">
        <v>15403</v>
      </c>
      <c r="T21" s="63">
        <v>29000</v>
      </c>
      <c r="U21" s="63">
        <v>15025</v>
      </c>
      <c r="V21" s="63">
        <v>15417</v>
      </c>
      <c r="W21" s="63">
        <v>18750</v>
      </c>
      <c r="X21" s="63">
        <v>17098</v>
      </c>
      <c r="Y21" s="63">
        <v>55000</v>
      </c>
      <c r="Z21" s="63">
        <v>35486</v>
      </c>
    </row>
    <row r="22" spans="1:26" ht="16.5" customHeight="1" x14ac:dyDescent="0.3">
      <c r="A22" s="5">
        <v>1</v>
      </c>
      <c r="B22" s="6" t="s">
        <v>12</v>
      </c>
      <c r="C22" s="13" t="s">
        <v>122</v>
      </c>
      <c r="D22" s="13" t="s">
        <v>9</v>
      </c>
      <c r="E22" s="35" t="s">
        <v>122</v>
      </c>
      <c r="F22" s="35" t="s">
        <v>122</v>
      </c>
      <c r="G22" s="15"/>
      <c r="H22" s="15"/>
      <c r="I22" s="130" t="s">
        <v>51</v>
      </c>
      <c r="J22" s="131"/>
      <c r="K22" s="131"/>
      <c r="L22" s="131"/>
      <c r="M22" s="132"/>
      <c r="N22" s="47">
        <f t="shared" si="0"/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</row>
    <row r="23" spans="1:26" ht="16.5" customHeight="1" x14ac:dyDescent="0.3">
      <c r="A23" s="5">
        <v>1</v>
      </c>
      <c r="B23" s="6" t="s">
        <v>12</v>
      </c>
      <c r="C23" s="13" t="s">
        <v>122</v>
      </c>
      <c r="D23" s="13" t="s">
        <v>10</v>
      </c>
      <c r="E23" s="35" t="s">
        <v>122</v>
      </c>
      <c r="F23" s="35" t="s">
        <v>122</v>
      </c>
      <c r="G23" s="15"/>
      <c r="H23" s="15"/>
      <c r="I23" s="130" t="s">
        <v>40</v>
      </c>
      <c r="J23" s="131"/>
      <c r="K23" s="131"/>
      <c r="L23" s="131"/>
      <c r="M23" s="132"/>
      <c r="N23" s="47">
        <f t="shared" si="0"/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</row>
    <row r="24" spans="1:26" ht="16.5" customHeight="1" x14ac:dyDescent="0.3">
      <c r="A24" s="5">
        <v>1</v>
      </c>
      <c r="B24" s="6" t="s">
        <v>13</v>
      </c>
      <c r="C24" s="13" t="s">
        <v>122</v>
      </c>
      <c r="D24" s="12">
        <v>0</v>
      </c>
      <c r="E24" s="34">
        <v>0</v>
      </c>
      <c r="F24" s="34">
        <v>0</v>
      </c>
      <c r="G24" s="8"/>
      <c r="H24" s="235" t="s">
        <v>63</v>
      </c>
      <c r="I24" s="236"/>
      <c r="J24" s="236"/>
      <c r="K24" s="236"/>
      <c r="L24" s="236"/>
      <c r="M24" s="237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6.5" customHeight="1" x14ac:dyDescent="0.3">
      <c r="A25" s="5">
        <v>1</v>
      </c>
      <c r="B25" s="6" t="s">
        <v>13</v>
      </c>
      <c r="C25" s="13" t="s">
        <v>122</v>
      </c>
      <c r="D25" s="13" t="s">
        <v>6</v>
      </c>
      <c r="E25" s="35" t="s">
        <v>122</v>
      </c>
      <c r="F25" s="35" t="s">
        <v>122</v>
      </c>
      <c r="G25" s="15"/>
      <c r="H25" s="15"/>
      <c r="I25" s="220" t="s">
        <v>63</v>
      </c>
      <c r="J25" s="221"/>
      <c r="K25" s="221"/>
      <c r="L25" s="221"/>
      <c r="M25" s="222"/>
      <c r="N25" s="47">
        <f t="shared" si="0"/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</row>
    <row r="26" spans="1:26" ht="63" customHeight="1" x14ac:dyDescent="0.3">
      <c r="A26" s="5">
        <v>1</v>
      </c>
      <c r="B26" s="6" t="s">
        <v>14</v>
      </c>
      <c r="C26" s="13" t="s">
        <v>122</v>
      </c>
      <c r="D26" s="12">
        <v>0</v>
      </c>
      <c r="E26" s="34">
        <v>0</v>
      </c>
      <c r="F26" s="34">
        <v>0</v>
      </c>
      <c r="G26" s="8"/>
      <c r="H26" s="291" t="s">
        <v>25</v>
      </c>
      <c r="I26" s="292"/>
      <c r="J26" s="292"/>
      <c r="K26" s="292"/>
      <c r="L26" s="292"/>
      <c r="M26" s="293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64.5" customHeight="1" x14ac:dyDescent="0.3">
      <c r="A27" s="5">
        <v>1</v>
      </c>
      <c r="B27" s="6" t="s">
        <v>14</v>
      </c>
      <c r="C27" s="13" t="s">
        <v>122</v>
      </c>
      <c r="D27" s="13" t="s">
        <v>6</v>
      </c>
      <c r="E27" s="35" t="s">
        <v>122</v>
      </c>
      <c r="F27" s="35" t="s">
        <v>122</v>
      </c>
      <c r="G27" s="15"/>
      <c r="H27" s="15"/>
      <c r="I27" s="276" t="s">
        <v>25</v>
      </c>
      <c r="J27" s="277"/>
      <c r="K27" s="277"/>
      <c r="L27" s="277"/>
      <c r="M27" s="278"/>
      <c r="N27" s="47">
        <f t="shared" si="0"/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</row>
    <row r="28" spans="1:26" ht="29.25" customHeight="1" x14ac:dyDescent="0.3">
      <c r="A28" s="9">
        <v>2</v>
      </c>
      <c r="B28" s="32" t="s">
        <v>122</v>
      </c>
      <c r="C28" s="13" t="s">
        <v>122</v>
      </c>
      <c r="D28" s="12">
        <v>0</v>
      </c>
      <c r="E28" s="34">
        <v>0</v>
      </c>
      <c r="F28" s="34">
        <v>0</v>
      </c>
      <c r="G28" s="246" t="s">
        <v>112</v>
      </c>
      <c r="H28" s="246"/>
      <c r="I28" s="246"/>
      <c r="J28" s="246"/>
      <c r="K28" s="246"/>
      <c r="L28" s="246"/>
      <c r="M28" s="246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7.25" customHeight="1" x14ac:dyDescent="0.3">
      <c r="A29" s="5">
        <v>3</v>
      </c>
      <c r="B29" s="6" t="s">
        <v>122</v>
      </c>
      <c r="C29" s="13" t="s">
        <v>122</v>
      </c>
      <c r="D29" s="12">
        <v>0</v>
      </c>
      <c r="E29" s="34">
        <v>0</v>
      </c>
      <c r="F29" s="34">
        <v>0</v>
      </c>
      <c r="G29" s="279" t="s">
        <v>64</v>
      </c>
      <c r="H29" s="279"/>
      <c r="I29" s="279"/>
      <c r="J29" s="279"/>
      <c r="K29" s="279"/>
      <c r="L29" s="279"/>
      <c r="M29" s="279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8.5" customHeight="1" x14ac:dyDescent="0.3">
      <c r="A30" s="5">
        <v>3</v>
      </c>
      <c r="B30" s="6" t="s">
        <v>6</v>
      </c>
      <c r="C30" s="13" t="s">
        <v>122</v>
      </c>
      <c r="D30" s="12">
        <v>0</v>
      </c>
      <c r="E30" s="34">
        <v>0</v>
      </c>
      <c r="F30" s="34">
        <v>0</v>
      </c>
      <c r="G30" s="8"/>
      <c r="H30" s="235" t="s">
        <v>65</v>
      </c>
      <c r="I30" s="236"/>
      <c r="J30" s="236"/>
      <c r="K30" s="236"/>
      <c r="L30" s="236"/>
      <c r="M30" s="237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33" customHeight="1" x14ac:dyDescent="0.3">
      <c r="A31" s="5">
        <v>3</v>
      </c>
      <c r="B31" s="6" t="s">
        <v>6</v>
      </c>
      <c r="C31" s="13" t="s">
        <v>122</v>
      </c>
      <c r="D31" s="13" t="s">
        <v>6</v>
      </c>
      <c r="E31" s="35" t="s">
        <v>122</v>
      </c>
      <c r="F31" s="35" t="s">
        <v>122</v>
      </c>
      <c r="G31" s="15"/>
      <c r="H31" s="15"/>
      <c r="I31" s="130" t="s">
        <v>66</v>
      </c>
      <c r="J31" s="131"/>
      <c r="K31" s="131"/>
      <c r="L31" s="131"/>
      <c r="M31" s="132"/>
      <c r="N31" s="47">
        <f t="shared" si="0"/>
        <v>0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7.25" customHeight="1" x14ac:dyDescent="0.3">
      <c r="A32" s="5">
        <v>3</v>
      </c>
      <c r="B32" s="6" t="s">
        <v>6</v>
      </c>
      <c r="C32" s="13" t="s">
        <v>122</v>
      </c>
      <c r="D32" s="13" t="s">
        <v>7</v>
      </c>
      <c r="E32" s="35" t="s">
        <v>122</v>
      </c>
      <c r="F32" s="35" t="s">
        <v>122</v>
      </c>
      <c r="G32" s="15"/>
      <c r="H32" s="15"/>
      <c r="I32" s="130" t="s">
        <v>52</v>
      </c>
      <c r="J32" s="131"/>
      <c r="K32" s="131"/>
      <c r="L32" s="131"/>
      <c r="M32" s="132"/>
      <c r="N32" s="47">
        <f t="shared" si="0"/>
        <v>5134229</v>
      </c>
      <c r="O32" s="54">
        <v>371693</v>
      </c>
      <c r="P32" s="54">
        <v>693950</v>
      </c>
      <c r="Q32" s="54">
        <v>923160</v>
      </c>
      <c r="R32" s="54">
        <v>272000</v>
      </c>
      <c r="S32" s="54">
        <v>375967</v>
      </c>
      <c r="T32" s="54">
        <v>34500</v>
      </c>
      <c r="U32" s="54">
        <v>593707</v>
      </c>
      <c r="V32" s="54">
        <v>271371</v>
      </c>
      <c r="W32" s="54">
        <v>375967</v>
      </c>
      <c r="X32" s="54">
        <v>34500</v>
      </c>
      <c r="Y32" s="54">
        <v>593707</v>
      </c>
      <c r="Z32" s="54">
        <v>593707</v>
      </c>
    </row>
    <row r="33" spans="1:26" ht="66.75" customHeight="1" x14ac:dyDescent="0.3">
      <c r="A33" s="5">
        <v>3</v>
      </c>
      <c r="B33" s="6" t="s">
        <v>14</v>
      </c>
      <c r="C33" s="13" t="s">
        <v>122</v>
      </c>
      <c r="D33" s="12">
        <v>0</v>
      </c>
      <c r="E33" s="34">
        <v>0</v>
      </c>
      <c r="F33" s="34">
        <v>0</v>
      </c>
      <c r="G33" s="8"/>
      <c r="H33" s="273" t="s">
        <v>28</v>
      </c>
      <c r="I33" s="274"/>
      <c r="J33" s="274"/>
      <c r="K33" s="274"/>
      <c r="L33" s="274"/>
      <c r="M33" s="275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58.5" customHeight="1" x14ac:dyDescent="0.3">
      <c r="A34" s="5">
        <v>3</v>
      </c>
      <c r="B34" s="6" t="s">
        <v>14</v>
      </c>
      <c r="C34" s="13" t="s">
        <v>122</v>
      </c>
      <c r="D34" s="13" t="s">
        <v>6</v>
      </c>
      <c r="E34" s="35" t="s">
        <v>122</v>
      </c>
      <c r="F34" s="35" t="s">
        <v>122</v>
      </c>
      <c r="G34" s="15"/>
      <c r="H34" s="15"/>
      <c r="I34" s="223" t="s">
        <v>28</v>
      </c>
      <c r="J34" s="224"/>
      <c r="K34" s="224"/>
      <c r="L34" s="224"/>
      <c r="M34" s="225"/>
      <c r="N34" s="47">
        <f t="shared" si="0"/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</row>
    <row r="35" spans="1:26" ht="16.5" customHeight="1" x14ac:dyDescent="0.3">
      <c r="A35" s="5">
        <v>4</v>
      </c>
      <c r="B35" s="6" t="s">
        <v>122</v>
      </c>
      <c r="C35" s="13" t="s">
        <v>122</v>
      </c>
      <c r="D35" s="12">
        <v>0</v>
      </c>
      <c r="E35" s="34">
        <v>0</v>
      </c>
      <c r="F35" s="34">
        <v>0</v>
      </c>
      <c r="G35" s="279" t="s">
        <v>67</v>
      </c>
      <c r="H35" s="279"/>
      <c r="I35" s="279"/>
      <c r="J35" s="279"/>
      <c r="K35" s="279"/>
      <c r="L35" s="279"/>
      <c r="M35" s="279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29.25" customHeight="1" x14ac:dyDescent="0.3">
      <c r="A36" s="5">
        <v>4</v>
      </c>
      <c r="B36" s="6" t="s">
        <v>6</v>
      </c>
      <c r="C36" s="13" t="s">
        <v>122</v>
      </c>
      <c r="D36" s="12">
        <v>0</v>
      </c>
      <c r="E36" s="34">
        <v>0</v>
      </c>
      <c r="F36" s="34">
        <v>0</v>
      </c>
      <c r="G36" s="8"/>
      <c r="H36" s="273" t="s">
        <v>121</v>
      </c>
      <c r="I36" s="274"/>
      <c r="J36" s="274"/>
      <c r="K36" s="274"/>
      <c r="L36" s="274"/>
      <c r="M36" s="275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30.75" customHeight="1" x14ac:dyDescent="0.3">
      <c r="A37" s="5">
        <v>4</v>
      </c>
      <c r="B37" s="6" t="s">
        <v>6</v>
      </c>
      <c r="C37" s="13" t="s">
        <v>122</v>
      </c>
      <c r="D37" s="13" t="s">
        <v>6</v>
      </c>
      <c r="E37" s="35" t="s">
        <v>122</v>
      </c>
      <c r="F37" s="35" t="s">
        <v>122</v>
      </c>
      <c r="G37" s="7"/>
      <c r="H37" s="7"/>
      <c r="I37" s="126" t="s">
        <v>111</v>
      </c>
      <c r="J37" s="127"/>
      <c r="K37" s="127"/>
      <c r="L37" s="127"/>
      <c r="M37" s="128"/>
      <c r="N37" s="47">
        <f t="shared" si="0"/>
        <v>980174</v>
      </c>
      <c r="O37" s="63">
        <v>79114</v>
      </c>
      <c r="P37" s="63">
        <v>73000</v>
      </c>
      <c r="Q37" s="63">
        <v>79818</v>
      </c>
      <c r="R37" s="63">
        <v>77000</v>
      </c>
      <c r="S37" s="63">
        <v>77000</v>
      </c>
      <c r="T37" s="63">
        <v>83732</v>
      </c>
      <c r="U37" s="63">
        <v>96000</v>
      </c>
      <c r="V37" s="63">
        <v>80500</v>
      </c>
      <c r="W37" s="63">
        <v>70803</v>
      </c>
      <c r="X37" s="63">
        <v>78207</v>
      </c>
      <c r="Y37" s="63">
        <v>87000</v>
      </c>
      <c r="Z37" s="63">
        <v>98000</v>
      </c>
    </row>
    <row r="38" spans="1:26" ht="16.5" customHeight="1" x14ac:dyDescent="0.3">
      <c r="A38" s="5">
        <v>4</v>
      </c>
      <c r="B38" s="6" t="s">
        <v>8</v>
      </c>
      <c r="C38" s="13" t="s">
        <v>122</v>
      </c>
      <c r="D38" s="12">
        <v>0</v>
      </c>
      <c r="E38" s="34">
        <v>0</v>
      </c>
      <c r="F38" s="34">
        <v>0</v>
      </c>
      <c r="G38" s="104"/>
      <c r="H38" s="211" t="s">
        <v>68</v>
      </c>
      <c r="I38" s="212"/>
      <c r="J38" s="212"/>
      <c r="K38" s="212"/>
      <c r="L38" s="212"/>
      <c r="M38" s="213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6.5" customHeight="1" x14ac:dyDescent="0.3">
      <c r="A39" s="5">
        <v>4</v>
      </c>
      <c r="B39" s="6" t="s">
        <v>8</v>
      </c>
      <c r="C39" s="13" t="s">
        <v>122</v>
      </c>
      <c r="D39" s="13" t="s">
        <v>6</v>
      </c>
      <c r="E39" s="35" t="s">
        <v>122</v>
      </c>
      <c r="F39" s="35" t="s">
        <v>122</v>
      </c>
      <c r="G39" s="7"/>
      <c r="H39" s="7"/>
      <c r="I39" s="126" t="s">
        <v>69</v>
      </c>
      <c r="J39" s="127"/>
      <c r="K39" s="127"/>
      <c r="L39" s="127"/>
      <c r="M39" s="128"/>
      <c r="N39" s="47">
        <f t="shared" si="0"/>
        <v>12027009</v>
      </c>
      <c r="O39" s="63">
        <v>1010545</v>
      </c>
      <c r="P39" s="105">
        <v>985465</v>
      </c>
      <c r="Q39" s="105">
        <v>985000</v>
      </c>
      <c r="R39" s="105">
        <v>948593</v>
      </c>
      <c r="S39" s="105">
        <v>1031652</v>
      </c>
      <c r="T39" s="105">
        <v>948593</v>
      </c>
      <c r="U39" s="105">
        <v>1056546</v>
      </c>
      <c r="V39" s="105">
        <v>1052210</v>
      </c>
      <c r="W39" s="105">
        <v>985465</v>
      </c>
      <c r="X39" s="105">
        <v>924347</v>
      </c>
      <c r="Y39" s="105">
        <v>948593</v>
      </c>
      <c r="Z39" s="105">
        <v>1150000</v>
      </c>
    </row>
    <row r="40" spans="1:26" ht="51" customHeight="1" x14ac:dyDescent="0.3">
      <c r="A40" s="5">
        <v>4</v>
      </c>
      <c r="B40" s="6" t="s">
        <v>8</v>
      </c>
      <c r="C40" s="13" t="s">
        <v>122</v>
      </c>
      <c r="D40" s="13" t="s">
        <v>7</v>
      </c>
      <c r="E40" s="35" t="s">
        <v>122</v>
      </c>
      <c r="F40" s="35" t="s">
        <v>122</v>
      </c>
      <c r="G40" s="7"/>
      <c r="H40" s="7"/>
      <c r="I40" s="270" t="s">
        <v>29</v>
      </c>
      <c r="J40" s="271"/>
      <c r="K40" s="271"/>
      <c r="L40" s="271"/>
      <c r="M40" s="272"/>
      <c r="N40" s="47">
        <f t="shared" si="0"/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6.5" customHeight="1" x14ac:dyDescent="0.3">
      <c r="A41" s="5">
        <v>4</v>
      </c>
      <c r="B41" s="6" t="s">
        <v>8</v>
      </c>
      <c r="C41" s="13" t="s">
        <v>122</v>
      </c>
      <c r="D41" s="13" t="s">
        <v>8</v>
      </c>
      <c r="E41" s="35" t="s">
        <v>122</v>
      </c>
      <c r="F41" s="35" t="s">
        <v>122</v>
      </c>
      <c r="G41" s="7"/>
      <c r="H41" s="7"/>
      <c r="I41" s="126" t="s">
        <v>70</v>
      </c>
      <c r="J41" s="127"/>
      <c r="K41" s="127"/>
      <c r="L41" s="127"/>
      <c r="M41" s="128"/>
      <c r="N41" s="47">
        <f t="shared" si="0"/>
        <v>1508442</v>
      </c>
      <c r="O41" s="63">
        <v>320455</v>
      </c>
      <c r="P41" s="63">
        <v>320458</v>
      </c>
      <c r="Q41" s="63">
        <v>161025</v>
      </c>
      <c r="R41" s="63">
        <v>106989</v>
      </c>
      <c r="S41" s="63">
        <v>79907</v>
      </c>
      <c r="T41" s="63">
        <v>59907</v>
      </c>
      <c r="U41" s="63">
        <v>66177</v>
      </c>
      <c r="V41" s="63">
        <v>77097</v>
      </c>
      <c r="W41" s="63">
        <v>95012</v>
      </c>
      <c r="X41" s="63">
        <v>50523</v>
      </c>
      <c r="Y41" s="63">
        <v>105456</v>
      </c>
      <c r="Z41" s="63">
        <v>65436</v>
      </c>
    </row>
    <row r="42" spans="1:26" ht="16.5" customHeight="1" x14ac:dyDescent="0.3">
      <c r="A42" s="5">
        <v>4</v>
      </c>
      <c r="B42" s="6" t="s">
        <v>8</v>
      </c>
      <c r="C42" s="13" t="s">
        <v>122</v>
      </c>
      <c r="D42" s="13" t="s">
        <v>9</v>
      </c>
      <c r="E42" s="35" t="s">
        <v>122</v>
      </c>
      <c r="F42" s="35" t="s">
        <v>122</v>
      </c>
      <c r="G42" s="7"/>
      <c r="H42" s="7"/>
      <c r="I42" s="129" t="s">
        <v>5</v>
      </c>
      <c r="J42" s="129"/>
      <c r="K42" s="129"/>
      <c r="L42" s="129"/>
      <c r="M42" s="129"/>
      <c r="N42" s="47">
        <f t="shared" si="0"/>
        <v>506710</v>
      </c>
      <c r="O42" s="105">
        <v>50545</v>
      </c>
      <c r="P42" s="105">
        <v>39162</v>
      </c>
      <c r="Q42" s="105">
        <v>38687</v>
      </c>
      <c r="R42" s="105">
        <v>41138</v>
      </c>
      <c r="S42" s="105">
        <v>40765</v>
      </c>
      <c r="T42" s="105">
        <v>42994</v>
      </c>
      <c r="U42" s="105">
        <v>42386</v>
      </c>
      <c r="V42" s="105">
        <v>55648</v>
      </c>
      <c r="W42" s="105">
        <v>32911</v>
      </c>
      <c r="X42" s="105">
        <v>33674</v>
      </c>
      <c r="Y42" s="105">
        <v>43856</v>
      </c>
      <c r="Z42" s="105">
        <v>44944</v>
      </c>
    </row>
    <row r="43" spans="1:26" ht="16.5" customHeight="1" x14ac:dyDescent="0.3">
      <c r="A43" s="5">
        <v>4</v>
      </c>
      <c r="B43" s="6" t="s">
        <v>8</v>
      </c>
      <c r="C43" s="13" t="s">
        <v>122</v>
      </c>
      <c r="D43" s="13" t="s">
        <v>10</v>
      </c>
      <c r="E43" s="35" t="s">
        <v>122</v>
      </c>
      <c r="F43" s="35" t="s">
        <v>122</v>
      </c>
      <c r="G43" s="7"/>
      <c r="H43" s="7"/>
      <c r="I43" s="129" t="s">
        <v>4</v>
      </c>
      <c r="J43" s="129"/>
      <c r="K43" s="129"/>
      <c r="L43" s="129"/>
      <c r="M43" s="129"/>
      <c r="N43" s="47">
        <f t="shared" si="0"/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</row>
    <row r="44" spans="1:26" ht="16.5" customHeight="1" x14ac:dyDescent="0.3">
      <c r="A44" s="5">
        <v>4</v>
      </c>
      <c r="B44" s="6" t="s">
        <v>8</v>
      </c>
      <c r="C44" s="13" t="s">
        <v>122</v>
      </c>
      <c r="D44" s="13" t="s">
        <v>11</v>
      </c>
      <c r="E44" s="35" t="s">
        <v>122</v>
      </c>
      <c r="F44" s="35" t="s">
        <v>122</v>
      </c>
      <c r="G44" s="7"/>
      <c r="H44" s="7"/>
      <c r="I44" s="129" t="s">
        <v>71</v>
      </c>
      <c r="J44" s="129"/>
      <c r="K44" s="129"/>
      <c r="L44" s="129"/>
      <c r="M44" s="129"/>
      <c r="N44" s="47">
        <f t="shared" si="0"/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</row>
    <row r="45" spans="1:26" ht="16.5" customHeight="1" x14ac:dyDescent="0.3">
      <c r="A45" s="5">
        <v>4</v>
      </c>
      <c r="B45" s="6" t="s">
        <v>8</v>
      </c>
      <c r="C45" s="13" t="s">
        <v>122</v>
      </c>
      <c r="D45" s="13" t="s">
        <v>12</v>
      </c>
      <c r="E45" s="35" t="s">
        <v>122</v>
      </c>
      <c r="F45" s="35" t="s">
        <v>122</v>
      </c>
      <c r="G45" s="7"/>
      <c r="H45" s="7"/>
      <c r="I45" s="129" t="s">
        <v>72</v>
      </c>
      <c r="J45" s="129"/>
      <c r="K45" s="129"/>
      <c r="L45" s="129"/>
      <c r="M45" s="129"/>
      <c r="N45" s="47">
        <f t="shared" si="0"/>
        <v>50574</v>
      </c>
      <c r="O45" s="54">
        <v>3500</v>
      </c>
      <c r="P45" s="54">
        <v>5802</v>
      </c>
      <c r="Q45" s="54">
        <v>4500</v>
      </c>
      <c r="R45" s="54">
        <v>5200</v>
      </c>
      <c r="S45" s="54">
        <v>4000</v>
      </c>
      <c r="T45" s="54">
        <v>3550</v>
      </c>
      <c r="U45" s="54">
        <v>4802</v>
      </c>
      <c r="V45" s="54">
        <v>4580</v>
      </c>
      <c r="W45" s="54">
        <v>3295</v>
      </c>
      <c r="X45" s="54">
        <v>4025</v>
      </c>
      <c r="Y45" s="54">
        <v>3295</v>
      </c>
      <c r="Z45" s="54">
        <v>4025</v>
      </c>
    </row>
    <row r="46" spans="1:26" ht="16.5" customHeight="1" x14ac:dyDescent="0.3">
      <c r="A46" s="5">
        <v>4</v>
      </c>
      <c r="B46" s="6" t="s">
        <v>8</v>
      </c>
      <c r="C46" s="13" t="s">
        <v>122</v>
      </c>
      <c r="D46" s="13" t="s">
        <v>13</v>
      </c>
      <c r="E46" s="35" t="s">
        <v>122</v>
      </c>
      <c r="F46" s="35" t="s">
        <v>122</v>
      </c>
      <c r="G46" s="7"/>
      <c r="H46" s="7"/>
      <c r="I46" s="129" t="s">
        <v>73</v>
      </c>
      <c r="J46" s="129"/>
      <c r="K46" s="129"/>
      <c r="L46" s="129"/>
      <c r="M46" s="129"/>
      <c r="N46" s="47">
        <f t="shared" si="0"/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26" ht="16.5" customHeight="1" x14ac:dyDescent="0.3">
      <c r="A47" s="5">
        <v>4</v>
      </c>
      <c r="B47" s="6" t="s">
        <v>8</v>
      </c>
      <c r="C47" s="13" t="s">
        <v>122</v>
      </c>
      <c r="D47" s="13" t="s">
        <v>14</v>
      </c>
      <c r="E47" s="35" t="s">
        <v>122</v>
      </c>
      <c r="F47" s="35" t="s">
        <v>122</v>
      </c>
      <c r="G47" s="7"/>
      <c r="H47" s="7"/>
      <c r="I47" s="129" t="s">
        <v>74</v>
      </c>
      <c r="J47" s="129"/>
      <c r="K47" s="129"/>
      <c r="L47" s="129"/>
      <c r="M47" s="129"/>
      <c r="N47" s="47">
        <f t="shared" si="0"/>
        <v>70970</v>
      </c>
      <c r="O47" s="54">
        <v>6500</v>
      </c>
      <c r="P47" s="54">
        <v>6200</v>
      </c>
      <c r="Q47" s="54">
        <v>5265</v>
      </c>
      <c r="R47" s="54">
        <v>6500</v>
      </c>
      <c r="S47" s="54">
        <v>4200</v>
      </c>
      <c r="T47" s="54">
        <v>5100</v>
      </c>
      <c r="U47" s="54">
        <v>5794</v>
      </c>
      <c r="V47" s="54">
        <v>4500</v>
      </c>
      <c r="W47" s="54">
        <v>6224</v>
      </c>
      <c r="X47" s="54">
        <v>6687</v>
      </c>
      <c r="Y47" s="54">
        <v>7000</v>
      </c>
      <c r="Z47" s="54">
        <v>7000</v>
      </c>
    </row>
    <row r="48" spans="1:26" ht="16.5" customHeight="1" x14ac:dyDescent="0.3">
      <c r="A48" s="5">
        <v>4</v>
      </c>
      <c r="B48" s="6" t="s">
        <v>8</v>
      </c>
      <c r="C48" s="13" t="s">
        <v>6</v>
      </c>
      <c r="D48" s="13" t="s">
        <v>122</v>
      </c>
      <c r="E48" s="35" t="s">
        <v>122</v>
      </c>
      <c r="F48" s="35" t="s">
        <v>122</v>
      </c>
      <c r="G48" s="7"/>
      <c r="H48" s="7"/>
      <c r="I48" s="129" t="s">
        <v>16</v>
      </c>
      <c r="J48" s="129"/>
      <c r="K48" s="129"/>
      <c r="L48" s="129"/>
      <c r="M48" s="129"/>
      <c r="N48" s="47">
        <f t="shared" si="0"/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ht="21.75" customHeight="1" x14ac:dyDescent="0.3">
      <c r="A49" s="5">
        <v>4</v>
      </c>
      <c r="B49" s="6" t="s">
        <v>8</v>
      </c>
      <c r="C49" s="13" t="s">
        <v>6</v>
      </c>
      <c r="D49" s="13" t="s">
        <v>13</v>
      </c>
      <c r="E49" s="35" t="s">
        <v>122</v>
      </c>
      <c r="F49" s="35" t="s">
        <v>122</v>
      </c>
      <c r="G49" s="7"/>
      <c r="H49" s="7"/>
      <c r="I49" s="129" t="s">
        <v>41</v>
      </c>
      <c r="J49" s="129"/>
      <c r="K49" s="129"/>
      <c r="L49" s="129"/>
      <c r="M49" s="129"/>
      <c r="N49" s="47">
        <f t="shared" si="0"/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</row>
    <row r="50" spans="1:26" ht="16.5" customHeight="1" x14ac:dyDescent="0.3">
      <c r="A50" s="5">
        <v>4</v>
      </c>
      <c r="B50" s="6" t="s">
        <v>8</v>
      </c>
      <c r="C50" s="13" t="s">
        <v>6</v>
      </c>
      <c r="D50" s="13" t="s">
        <v>14</v>
      </c>
      <c r="E50" s="35" t="s">
        <v>122</v>
      </c>
      <c r="F50" s="35" t="s">
        <v>122</v>
      </c>
      <c r="G50" s="7"/>
      <c r="H50" s="7"/>
      <c r="I50" s="129" t="s">
        <v>75</v>
      </c>
      <c r="J50" s="129"/>
      <c r="K50" s="129"/>
      <c r="L50" s="129"/>
      <c r="M50" s="129"/>
      <c r="N50" s="47">
        <f t="shared" si="0"/>
        <v>371287</v>
      </c>
      <c r="O50" s="54">
        <v>30000</v>
      </c>
      <c r="P50" s="54">
        <v>29000</v>
      </c>
      <c r="Q50" s="54">
        <v>32000</v>
      </c>
      <c r="R50" s="54">
        <v>35300</v>
      </c>
      <c r="S50" s="54">
        <v>27400</v>
      </c>
      <c r="T50" s="54">
        <v>34100</v>
      </c>
      <c r="U50" s="54">
        <v>25789</v>
      </c>
      <c r="V50" s="54">
        <v>28300</v>
      </c>
      <c r="W50" s="54">
        <v>32400</v>
      </c>
      <c r="X50" s="54">
        <v>35313</v>
      </c>
      <c r="Y50" s="54">
        <v>27490</v>
      </c>
      <c r="Z50" s="54">
        <v>34195</v>
      </c>
    </row>
    <row r="51" spans="1:26" ht="16.5" customHeight="1" x14ac:dyDescent="0.3">
      <c r="A51" s="5">
        <v>4</v>
      </c>
      <c r="B51" s="6" t="s">
        <v>9</v>
      </c>
      <c r="C51" s="13" t="s">
        <v>122</v>
      </c>
      <c r="D51" s="12">
        <v>0</v>
      </c>
      <c r="E51" s="34">
        <v>0</v>
      </c>
      <c r="F51" s="34">
        <v>0</v>
      </c>
      <c r="G51" s="104"/>
      <c r="H51" s="211" t="s">
        <v>76</v>
      </c>
      <c r="I51" s="212"/>
      <c r="J51" s="212"/>
      <c r="K51" s="212"/>
      <c r="L51" s="212"/>
      <c r="M51" s="213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45" customHeight="1" x14ac:dyDescent="0.3">
      <c r="A52" s="5">
        <v>4</v>
      </c>
      <c r="B52" s="6" t="s">
        <v>9</v>
      </c>
      <c r="C52" s="13" t="s">
        <v>122</v>
      </c>
      <c r="D52" s="12">
        <v>1</v>
      </c>
      <c r="E52" s="34">
        <v>0</v>
      </c>
      <c r="F52" s="34">
        <v>0</v>
      </c>
      <c r="G52" s="7"/>
      <c r="H52" s="7"/>
      <c r="I52" s="129" t="s">
        <v>32</v>
      </c>
      <c r="J52" s="129"/>
      <c r="K52" s="129"/>
      <c r="L52" s="129"/>
      <c r="M52" s="129"/>
      <c r="N52" s="47">
        <f t="shared" si="0"/>
        <v>2211898</v>
      </c>
      <c r="O52" s="64">
        <v>87141</v>
      </c>
      <c r="P52" s="64">
        <v>285171</v>
      </c>
      <c r="Q52" s="64">
        <v>226619</v>
      </c>
      <c r="R52" s="64">
        <v>80101</v>
      </c>
      <c r="S52" s="64">
        <v>55109</v>
      </c>
      <c r="T52" s="64">
        <v>43969</v>
      </c>
      <c r="U52" s="64">
        <v>99649</v>
      </c>
      <c r="V52" s="64">
        <v>1100859</v>
      </c>
      <c r="W52" s="64">
        <v>72101</v>
      </c>
      <c r="X52" s="64">
        <v>45109</v>
      </c>
      <c r="Y52" s="64">
        <v>43969</v>
      </c>
      <c r="Z52" s="64">
        <v>72101</v>
      </c>
    </row>
    <row r="53" spans="1:26" ht="44.25" customHeight="1" x14ac:dyDescent="0.3">
      <c r="A53" s="5">
        <v>4</v>
      </c>
      <c r="B53" s="6" t="s">
        <v>9</v>
      </c>
      <c r="C53" s="13" t="s">
        <v>122</v>
      </c>
      <c r="D53" s="12">
        <v>2</v>
      </c>
      <c r="E53" s="34">
        <v>0</v>
      </c>
      <c r="F53" s="34">
        <v>0</v>
      </c>
      <c r="G53" s="7"/>
      <c r="H53" s="7"/>
      <c r="I53" s="129" t="s">
        <v>33</v>
      </c>
      <c r="J53" s="129"/>
      <c r="K53" s="129"/>
      <c r="L53" s="129"/>
      <c r="M53" s="129"/>
      <c r="N53" s="47">
        <f t="shared" si="0"/>
        <v>309650</v>
      </c>
      <c r="O53" s="64">
        <v>20586</v>
      </c>
      <c r="P53" s="64">
        <v>25845</v>
      </c>
      <c r="Q53" s="64">
        <v>30985</v>
      </c>
      <c r="R53" s="64">
        <v>13436</v>
      </c>
      <c r="S53" s="64">
        <v>28623</v>
      </c>
      <c r="T53" s="64">
        <v>25350</v>
      </c>
      <c r="U53" s="64">
        <v>30586</v>
      </c>
      <c r="V53" s="64">
        <v>25845</v>
      </c>
      <c r="W53" s="64">
        <v>30985</v>
      </c>
      <c r="X53" s="64">
        <v>23436</v>
      </c>
      <c r="Y53" s="64">
        <v>28623</v>
      </c>
      <c r="Z53" s="64">
        <v>25350</v>
      </c>
    </row>
    <row r="54" spans="1:26" ht="32.25" customHeight="1" x14ac:dyDescent="0.3">
      <c r="A54" s="5">
        <v>4</v>
      </c>
      <c r="B54" s="6" t="s">
        <v>9</v>
      </c>
      <c r="C54" s="13" t="s">
        <v>122</v>
      </c>
      <c r="D54" s="12">
        <v>3</v>
      </c>
      <c r="E54" s="34">
        <v>0</v>
      </c>
      <c r="F54" s="34">
        <v>0</v>
      </c>
      <c r="G54" s="7"/>
      <c r="H54" s="7"/>
      <c r="I54" s="129" t="s">
        <v>55</v>
      </c>
      <c r="J54" s="129"/>
      <c r="K54" s="129"/>
      <c r="L54" s="129"/>
      <c r="M54" s="129"/>
      <c r="N54" s="47">
        <f t="shared" si="0"/>
        <v>513202</v>
      </c>
      <c r="O54" s="63">
        <v>34137</v>
      </c>
      <c r="P54" s="63">
        <v>47055</v>
      </c>
      <c r="Q54" s="63">
        <v>26903</v>
      </c>
      <c r="R54" s="63">
        <v>35777</v>
      </c>
      <c r="S54" s="63">
        <v>26903</v>
      </c>
      <c r="T54" s="63">
        <v>42674</v>
      </c>
      <c r="U54" s="63">
        <v>34137</v>
      </c>
      <c r="V54" s="63">
        <v>37055</v>
      </c>
      <c r="W54" s="63">
        <v>36903</v>
      </c>
      <c r="X54" s="63">
        <v>68512</v>
      </c>
      <c r="Y54" s="63">
        <v>80472</v>
      </c>
      <c r="Z54" s="63">
        <v>42674</v>
      </c>
    </row>
    <row r="55" spans="1:26" ht="45.75" customHeight="1" x14ac:dyDescent="0.3">
      <c r="A55" s="5">
        <v>4</v>
      </c>
      <c r="B55" s="6" t="s">
        <v>9</v>
      </c>
      <c r="C55" s="13" t="s">
        <v>122</v>
      </c>
      <c r="D55" s="12">
        <v>4</v>
      </c>
      <c r="E55" s="34">
        <v>0</v>
      </c>
      <c r="F55" s="34">
        <v>0</v>
      </c>
      <c r="G55" s="7"/>
      <c r="H55" s="7"/>
      <c r="I55" s="129" t="s">
        <v>53</v>
      </c>
      <c r="J55" s="129"/>
      <c r="K55" s="129"/>
      <c r="L55" s="129"/>
      <c r="M55" s="129"/>
      <c r="N55" s="47">
        <f t="shared" si="0"/>
        <v>200341</v>
      </c>
      <c r="O55" s="105">
        <v>21092</v>
      </c>
      <c r="P55" s="105">
        <v>23060</v>
      </c>
      <c r="Q55" s="105">
        <v>19402</v>
      </c>
      <c r="R55" s="105">
        <v>17701</v>
      </c>
      <c r="S55" s="105">
        <v>13452</v>
      </c>
      <c r="T55" s="105">
        <v>13204</v>
      </c>
      <c r="U55" s="105">
        <v>16510</v>
      </c>
      <c r="V55" s="105">
        <v>17585</v>
      </c>
      <c r="W55" s="105">
        <v>12975</v>
      </c>
      <c r="X55" s="105">
        <v>17969</v>
      </c>
      <c r="Y55" s="105">
        <v>13908</v>
      </c>
      <c r="Z55" s="105">
        <v>13483</v>
      </c>
    </row>
    <row r="56" spans="1:26" ht="16.5" customHeight="1" x14ac:dyDescent="0.3">
      <c r="A56" s="5">
        <v>4</v>
      </c>
      <c r="B56" s="6" t="s">
        <v>9</v>
      </c>
      <c r="C56" s="13" t="s">
        <v>122</v>
      </c>
      <c r="D56" s="12">
        <v>5</v>
      </c>
      <c r="E56" s="34">
        <v>0</v>
      </c>
      <c r="F56" s="34">
        <v>0</v>
      </c>
      <c r="G56" s="7"/>
      <c r="H56" s="7"/>
      <c r="I56" s="129" t="s">
        <v>56</v>
      </c>
      <c r="J56" s="129"/>
      <c r="K56" s="129"/>
      <c r="L56" s="129"/>
      <c r="M56" s="129"/>
      <c r="N56" s="47">
        <f t="shared" si="0"/>
        <v>701696</v>
      </c>
      <c r="O56" s="105">
        <v>70549</v>
      </c>
      <c r="P56" s="105">
        <v>49030</v>
      </c>
      <c r="Q56" s="105">
        <v>73901</v>
      </c>
      <c r="R56" s="105">
        <v>48828</v>
      </c>
      <c r="S56" s="105">
        <v>108536</v>
      </c>
      <c r="T56" s="105">
        <v>79224</v>
      </c>
      <c r="U56" s="105">
        <v>46728</v>
      </c>
      <c r="V56" s="105">
        <v>49268</v>
      </c>
      <c r="W56" s="105">
        <v>42854</v>
      </c>
      <c r="X56" s="105">
        <v>44050</v>
      </c>
      <c r="Y56" s="105">
        <v>44908</v>
      </c>
      <c r="Z56" s="105">
        <v>43820</v>
      </c>
    </row>
    <row r="57" spans="1:26" ht="16.5" customHeight="1" x14ac:dyDescent="0.3">
      <c r="A57" s="5">
        <v>4</v>
      </c>
      <c r="B57" s="6" t="s">
        <v>9</v>
      </c>
      <c r="C57" s="13" t="s">
        <v>122</v>
      </c>
      <c r="D57" s="12">
        <v>6</v>
      </c>
      <c r="E57" s="34">
        <v>0</v>
      </c>
      <c r="F57" s="34">
        <v>0</v>
      </c>
      <c r="G57" s="7"/>
      <c r="H57" s="7"/>
      <c r="I57" s="129" t="s">
        <v>57</v>
      </c>
      <c r="J57" s="129"/>
      <c r="K57" s="129"/>
      <c r="L57" s="129"/>
      <c r="M57" s="129"/>
      <c r="N57" s="47">
        <f t="shared" si="0"/>
        <v>369788</v>
      </c>
      <c r="O57" s="54">
        <v>30500</v>
      </c>
      <c r="P57" s="54">
        <v>31200</v>
      </c>
      <c r="Q57" s="54">
        <v>30564</v>
      </c>
      <c r="R57" s="54">
        <v>30311</v>
      </c>
      <c r="S57" s="54">
        <v>30006</v>
      </c>
      <c r="T57" s="54">
        <v>32313</v>
      </c>
      <c r="U57" s="54">
        <v>30500</v>
      </c>
      <c r="V57" s="54">
        <v>31200</v>
      </c>
      <c r="W57" s="54">
        <v>30564</v>
      </c>
      <c r="X57" s="54">
        <v>30311</v>
      </c>
      <c r="Y57" s="54">
        <v>30006</v>
      </c>
      <c r="Z57" s="54">
        <v>32313</v>
      </c>
    </row>
    <row r="58" spans="1:26" ht="16.5" customHeight="1" x14ac:dyDescent="0.3">
      <c r="A58" s="5">
        <v>4</v>
      </c>
      <c r="B58" s="6" t="s">
        <v>9</v>
      </c>
      <c r="C58" s="13" t="s">
        <v>122</v>
      </c>
      <c r="D58" s="12">
        <v>7</v>
      </c>
      <c r="E58" s="34">
        <v>0</v>
      </c>
      <c r="F58" s="34">
        <v>0</v>
      </c>
      <c r="G58" s="7"/>
      <c r="H58" s="7"/>
      <c r="I58" s="129" t="s">
        <v>77</v>
      </c>
      <c r="J58" s="129"/>
      <c r="K58" s="129"/>
      <c r="L58" s="129"/>
      <c r="M58" s="129"/>
      <c r="N58" s="47">
        <f t="shared" si="0"/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</row>
    <row r="59" spans="1:26" ht="16.5" customHeight="1" x14ac:dyDescent="0.3">
      <c r="A59" s="5">
        <v>4</v>
      </c>
      <c r="B59" s="6" t="s">
        <v>9</v>
      </c>
      <c r="C59" s="13" t="s">
        <v>122</v>
      </c>
      <c r="D59" s="12">
        <v>8</v>
      </c>
      <c r="E59" s="34">
        <v>0</v>
      </c>
      <c r="F59" s="34">
        <v>0</v>
      </c>
      <c r="G59" s="7"/>
      <c r="H59" s="7"/>
      <c r="I59" s="129" t="s">
        <v>78</v>
      </c>
      <c r="J59" s="129"/>
      <c r="K59" s="129"/>
      <c r="L59" s="129"/>
      <c r="M59" s="129"/>
      <c r="N59" s="47">
        <f t="shared" si="0"/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</row>
    <row r="60" spans="1:26" ht="16.5" customHeight="1" x14ac:dyDescent="0.3">
      <c r="A60" s="5">
        <v>4</v>
      </c>
      <c r="B60" s="6" t="s">
        <v>9</v>
      </c>
      <c r="C60" s="13" t="s">
        <v>122</v>
      </c>
      <c r="D60" s="12">
        <v>9</v>
      </c>
      <c r="E60" s="34">
        <v>0</v>
      </c>
      <c r="F60" s="34">
        <v>0</v>
      </c>
      <c r="G60" s="7"/>
      <c r="H60" s="7"/>
      <c r="I60" s="238" t="s">
        <v>79</v>
      </c>
      <c r="J60" s="238"/>
      <c r="K60" s="238"/>
      <c r="L60" s="238"/>
      <c r="M60" s="238"/>
      <c r="N60" s="47">
        <f t="shared" si="0"/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</row>
    <row r="61" spans="1:26" ht="16.5" customHeight="1" x14ac:dyDescent="0.3">
      <c r="A61" s="5">
        <v>4</v>
      </c>
      <c r="B61" s="6" t="s">
        <v>10</v>
      </c>
      <c r="C61" s="13" t="s">
        <v>122</v>
      </c>
      <c r="D61" s="12">
        <v>0</v>
      </c>
      <c r="E61" s="34">
        <v>0</v>
      </c>
      <c r="F61" s="34">
        <v>0</v>
      </c>
      <c r="G61" s="104"/>
      <c r="H61" s="211" t="s">
        <v>127</v>
      </c>
      <c r="I61" s="212"/>
      <c r="J61" s="212"/>
      <c r="K61" s="212"/>
      <c r="L61" s="212"/>
      <c r="M61" s="213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6.5" customHeight="1" x14ac:dyDescent="0.3">
      <c r="A62" s="5">
        <v>0</v>
      </c>
      <c r="B62" s="6" t="s">
        <v>10</v>
      </c>
      <c r="C62" s="13" t="s">
        <v>6</v>
      </c>
      <c r="D62" s="12">
        <v>1</v>
      </c>
      <c r="E62" s="34">
        <v>0</v>
      </c>
      <c r="F62" s="34">
        <v>0</v>
      </c>
      <c r="G62" s="7"/>
      <c r="H62" s="7"/>
      <c r="I62" s="129" t="s">
        <v>3</v>
      </c>
      <c r="J62" s="129"/>
      <c r="K62" s="129"/>
      <c r="L62" s="129"/>
      <c r="M62" s="129"/>
      <c r="N62" s="47">
        <f t="shared" si="0"/>
        <v>87184</v>
      </c>
      <c r="O62" s="54">
        <v>6985</v>
      </c>
      <c r="P62" s="54">
        <v>5698</v>
      </c>
      <c r="Q62" s="54">
        <v>8598</v>
      </c>
      <c r="R62" s="54">
        <v>6984</v>
      </c>
      <c r="S62" s="54">
        <v>10698</v>
      </c>
      <c r="T62" s="54">
        <v>5987</v>
      </c>
      <c r="U62" s="54">
        <v>6985</v>
      </c>
      <c r="V62" s="54">
        <v>5698</v>
      </c>
      <c r="W62" s="54">
        <v>7985</v>
      </c>
      <c r="X62" s="54">
        <v>5984</v>
      </c>
      <c r="Y62" s="54">
        <v>6985</v>
      </c>
      <c r="Z62" s="54">
        <v>8597</v>
      </c>
    </row>
    <row r="63" spans="1:26" ht="16.5" customHeight="1" x14ac:dyDescent="0.3">
      <c r="A63" s="5">
        <v>4</v>
      </c>
      <c r="B63" s="6" t="s">
        <v>10</v>
      </c>
      <c r="C63" s="13" t="s">
        <v>6</v>
      </c>
      <c r="D63" s="12">
        <v>2</v>
      </c>
      <c r="E63" s="34">
        <v>0</v>
      </c>
      <c r="F63" s="34">
        <v>0</v>
      </c>
      <c r="G63" s="7"/>
      <c r="H63" s="7"/>
      <c r="I63" s="129" t="s">
        <v>2</v>
      </c>
      <c r="J63" s="129"/>
      <c r="K63" s="129"/>
      <c r="L63" s="129"/>
      <c r="M63" s="129"/>
      <c r="N63" s="47">
        <f t="shared" si="0"/>
        <v>155471</v>
      </c>
      <c r="O63" s="54">
        <v>10625</v>
      </c>
      <c r="P63" s="54">
        <v>7549</v>
      </c>
      <c r="Q63" s="54">
        <v>6563</v>
      </c>
      <c r="R63" s="54">
        <v>8946</v>
      </c>
      <c r="S63" s="54">
        <v>12546</v>
      </c>
      <c r="T63" s="54">
        <v>17895</v>
      </c>
      <c r="U63" s="54">
        <v>13698</v>
      </c>
      <c r="V63" s="54">
        <v>15698</v>
      </c>
      <c r="W63" s="54">
        <v>12568</v>
      </c>
      <c r="X63" s="54">
        <v>12698</v>
      </c>
      <c r="Y63" s="54">
        <v>16987</v>
      </c>
      <c r="Z63" s="54">
        <v>19698</v>
      </c>
    </row>
    <row r="64" spans="1:26" ht="16.5" customHeight="1" x14ac:dyDescent="0.3">
      <c r="A64" s="5">
        <v>4</v>
      </c>
      <c r="B64" s="6" t="s">
        <v>10</v>
      </c>
      <c r="C64" s="13" t="s">
        <v>6</v>
      </c>
      <c r="D64" s="12">
        <v>3</v>
      </c>
      <c r="E64" s="34">
        <v>0</v>
      </c>
      <c r="F64" s="34">
        <v>0</v>
      </c>
      <c r="G64" s="7"/>
      <c r="H64" s="7"/>
      <c r="I64" s="129" t="s">
        <v>19</v>
      </c>
      <c r="J64" s="129"/>
      <c r="K64" s="129"/>
      <c r="L64" s="129"/>
      <c r="M64" s="129"/>
      <c r="N64" s="47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</row>
    <row r="65" spans="1:26" ht="16.5" customHeight="1" x14ac:dyDescent="0.3">
      <c r="A65" s="5">
        <v>4</v>
      </c>
      <c r="B65" s="6" t="s">
        <v>10</v>
      </c>
      <c r="C65" s="13" t="s">
        <v>6</v>
      </c>
      <c r="D65" s="12">
        <v>4</v>
      </c>
      <c r="E65" s="34">
        <v>0</v>
      </c>
      <c r="F65" s="34">
        <v>0</v>
      </c>
      <c r="G65" s="7"/>
      <c r="H65" s="7"/>
      <c r="I65" s="129" t="s">
        <v>51</v>
      </c>
      <c r="J65" s="129"/>
      <c r="K65" s="129"/>
      <c r="L65" s="129"/>
      <c r="M65" s="129"/>
      <c r="N65" s="47">
        <f t="shared" si="0"/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</row>
    <row r="66" spans="1:26" ht="16.5" customHeight="1" x14ac:dyDescent="0.3">
      <c r="A66" s="5">
        <v>4</v>
      </c>
      <c r="B66" s="6" t="s">
        <v>10</v>
      </c>
      <c r="C66" s="13" t="s">
        <v>6</v>
      </c>
      <c r="D66" s="12">
        <v>5</v>
      </c>
      <c r="E66" s="34">
        <v>0</v>
      </c>
      <c r="F66" s="34">
        <v>0</v>
      </c>
      <c r="G66" s="7"/>
      <c r="H66" s="7"/>
      <c r="I66" s="129" t="s">
        <v>40</v>
      </c>
      <c r="J66" s="129"/>
      <c r="K66" s="129"/>
      <c r="L66" s="129"/>
      <c r="M66" s="129"/>
      <c r="N66" s="47">
        <f t="shared" si="0"/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</row>
    <row r="67" spans="1:26" ht="58.5" customHeight="1" x14ac:dyDescent="0.3">
      <c r="A67" s="5">
        <v>4</v>
      </c>
      <c r="B67" s="6" t="s">
        <v>14</v>
      </c>
      <c r="C67" s="13" t="s">
        <v>122</v>
      </c>
      <c r="D67" s="12">
        <v>0</v>
      </c>
      <c r="E67" s="34">
        <v>0</v>
      </c>
      <c r="F67" s="34">
        <v>0</v>
      </c>
      <c r="G67" s="7"/>
      <c r="H67" s="247" t="s">
        <v>27</v>
      </c>
      <c r="I67" s="248"/>
      <c r="J67" s="248"/>
      <c r="K67" s="248"/>
      <c r="L67" s="248"/>
      <c r="M67" s="249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63.75" customHeight="1" x14ac:dyDescent="0.3">
      <c r="A68" s="5">
        <v>4</v>
      </c>
      <c r="B68" s="6" t="s">
        <v>14</v>
      </c>
      <c r="C68" s="13" t="s">
        <v>122</v>
      </c>
      <c r="D68" s="12">
        <v>1</v>
      </c>
      <c r="E68" s="34">
        <v>0</v>
      </c>
      <c r="F68" s="34">
        <v>0</v>
      </c>
      <c r="G68" s="7"/>
      <c r="H68" s="7"/>
      <c r="I68" s="263" t="s">
        <v>27</v>
      </c>
      <c r="J68" s="263"/>
      <c r="K68" s="263"/>
      <c r="L68" s="263"/>
      <c r="M68" s="263"/>
      <c r="N68" s="47">
        <f t="shared" si="0"/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</row>
    <row r="69" spans="1:26" ht="16.5" customHeight="1" x14ac:dyDescent="0.3">
      <c r="A69" s="5">
        <v>5</v>
      </c>
      <c r="B69" s="6" t="s">
        <v>122</v>
      </c>
      <c r="C69" s="13" t="s">
        <v>122</v>
      </c>
      <c r="D69" s="12">
        <v>0</v>
      </c>
      <c r="E69" s="34">
        <v>0</v>
      </c>
      <c r="F69" s="34">
        <v>0</v>
      </c>
      <c r="G69" s="246" t="s">
        <v>80</v>
      </c>
      <c r="H69" s="246"/>
      <c r="I69" s="246"/>
      <c r="J69" s="246"/>
      <c r="K69" s="246"/>
      <c r="L69" s="246"/>
      <c r="M69" s="246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6.5" customHeight="1" x14ac:dyDescent="0.3">
      <c r="A70" s="5">
        <v>5</v>
      </c>
      <c r="B70" s="6" t="s">
        <v>6</v>
      </c>
      <c r="C70" s="13" t="s">
        <v>122</v>
      </c>
      <c r="D70" s="12">
        <v>0</v>
      </c>
      <c r="E70" s="34">
        <v>0</v>
      </c>
      <c r="F70" s="34">
        <v>0</v>
      </c>
      <c r="G70" s="104"/>
      <c r="H70" s="211" t="s">
        <v>81</v>
      </c>
      <c r="I70" s="212"/>
      <c r="J70" s="212"/>
      <c r="K70" s="212"/>
      <c r="L70" s="212"/>
      <c r="M70" s="213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49.5" customHeight="1" x14ac:dyDescent="0.3">
      <c r="A71" s="5">
        <v>5</v>
      </c>
      <c r="B71" s="6" t="s">
        <v>6</v>
      </c>
      <c r="C71" s="13" t="s">
        <v>122</v>
      </c>
      <c r="D71" s="12">
        <v>1</v>
      </c>
      <c r="E71" s="34">
        <v>0</v>
      </c>
      <c r="F71" s="34">
        <v>0</v>
      </c>
      <c r="G71" s="104"/>
      <c r="H71" s="104"/>
      <c r="I71" s="264" t="s">
        <v>54</v>
      </c>
      <c r="J71" s="265"/>
      <c r="K71" s="265"/>
      <c r="L71" s="265"/>
      <c r="M71" s="266"/>
      <c r="N71" s="47">
        <f t="shared" ref="N71:N133" si="1">SUM(O71:Z71)</f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</row>
    <row r="72" spans="1:26" ht="33" customHeight="1" x14ac:dyDescent="0.3">
      <c r="A72" s="5">
        <v>5</v>
      </c>
      <c r="B72" s="6" t="s">
        <v>6</v>
      </c>
      <c r="C72" s="13" t="s">
        <v>122</v>
      </c>
      <c r="D72" s="12">
        <v>2</v>
      </c>
      <c r="E72" s="34">
        <v>0</v>
      </c>
      <c r="F72" s="34">
        <v>0</v>
      </c>
      <c r="G72" s="104"/>
      <c r="H72" s="104"/>
      <c r="I72" s="253" t="s">
        <v>31</v>
      </c>
      <c r="J72" s="254"/>
      <c r="K72" s="254"/>
      <c r="L72" s="254"/>
      <c r="M72" s="255"/>
      <c r="N72" s="47">
        <f t="shared" si="1"/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</row>
    <row r="73" spans="1:26" ht="16.5" customHeight="1" x14ac:dyDescent="0.3">
      <c r="A73" s="5">
        <v>5</v>
      </c>
      <c r="B73" s="6" t="s">
        <v>6</v>
      </c>
      <c r="C73" s="13" t="s">
        <v>122</v>
      </c>
      <c r="D73" s="12">
        <v>3</v>
      </c>
      <c r="E73" s="34">
        <v>0</v>
      </c>
      <c r="F73" s="34">
        <v>0</v>
      </c>
      <c r="G73" s="104"/>
      <c r="H73" s="104"/>
      <c r="I73" s="267" t="s">
        <v>18</v>
      </c>
      <c r="J73" s="268"/>
      <c r="K73" s="268"/>
      <c r="L73" s="268"/>
      <c r="M73" s="269"/>
      <c r="N73" s="47">
        <f t="shared" si="1"/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</row>
    <row r="74" spans="1:26" ht="16.5" customHeight="1" x14ac:dyDescent="0.3">
      <c r="A74" s="5">
        <v>5</v>
      </c>
      <c r="B74" s="6" t="s">
        <v>6</v>
      </c>
      <c r="C74" s="13" t="s">
        <v>122</v>
      </c>
      <c r="D74" s="12">
        <v>4</v>
      </c>
      <c r="E74" s="34">
        <v>0</v>
      </c>
      <c r="F74" s="34">
        <v>0</v>
      </c>
      <c r="G74" s="104"/>
      <c r="H74" s="104"/>
      <c r="I74" s="267" t="s">
        <v>17</v>
      </c>
      <c r="J74" s="268"/>
      <c r="K74" s="268"/>
      <c r="L74" s="268"/>
      <c r="M74" s="269"/>
      <c r="N74" s="47">
        <f t="shared" si="1"/>
        <v>1341295</v>
      </c>
      <c r="O74" s="105">
        <v>18750</v>
      </c>
      <c r="P74" s="105">
        <v>114186</v>
      </c>
      <c r="Q74" s="105">
        <v>168206</v>
      </c>
      <c r="R74" s="105">
        <v>166572</v>
      </c>
      <c r="S74" s="105">
        <v>141812</v>
      </c>
      <c r="T74" s="105">
        <v>120634</v>
      </c>
      <c r="U74" s="105">
        <v>157790</v>
      </c>
      <c r="V74" s="105">
        <v>117113</v>
      </c>
      <c r="W74" s="105">
        <v>179643</v>
      </c>
      <c r="X74" s="105">
        <v>80869</v>
      </c>
      <c r="Y74" s="105">
        <v>75720</v>
      </c>
      <c r="Z74" s="55">
        <v>0</v>
      </c>
    </row>
    <row r="75" spans="1:26" ht="29.25" customHeight="1" x14ac:dyDescent="0.3">
      <c r="A75" s="5">
        <v>5</v>
      </c>
      <c r="B75" s="6" t="s">
        <v>6</v>
      </c>
      <c r="C75" s="13" t="s">
        <v>122</v>
      </c>
      <c r="D75" s="12">
        <v>5</v>
      </c>
      <c r="E75" s="34">
        <v>0</v>
      </c>
      <c r="F75" s="34">
        <v>0</v>
      </c>
      <c r="G75" s="104"/>
      <c r="H75" s="104"/>
      <c r="I75" s="253" t="s">
        <v>153</v>
      </c>
      <c r="J75" s="254"/>
      <c r="K75" s="254"/>
      <c r="L75" s="254"/>
      <c r="M75" s="255"/>
      <c r="N75" s="47">
        <f t="shared" si="1"/>
        <v>145618</v>
      </c>
      <c r="O75" s="105">
        <v>9438</v>
      </c>
      <c r="P75" s="105">
        <v>25955</v>
      </c>
      <c r="Q75" s="105">
        <v>35393</v>
      </c>
      <c r="R75" s="105">
        <v>2360</v>
      </c>
      <c r="S75" s="105">
        <v>3560</v>
      </c>
      <c r="T75" s="105">
        <v>6489</v>
      </c>
      <c r="U75" s="105">
        <v>4539</v>
      </c>
      <c r="V75" s="105">
        <v>8849</v>
      </c>
      <c r="W75" s="105">
        <v>14678</v>
      </c>
      <c r="X75" s="105">
        <v>5899</v>
      </c>
      <c r="Y75" s="105">
        <v>14678</v>
      </c>
      <c r="Z75" s="105">
        <v>13780</v>
      </c>
    </row>
    <row r="76" spans="1:26" ht="32.25" customHeight="1" x14ac:dyDescent="0.3">
      <c r="A76" s="5">
        <v>5</v>
      </c>
      <c r="B76" s="6" t="s">
        <v>6</v>
      </c>
      <c r="C76" s="13" t="s">
        <v>122</v>
      </c>
      <c r="D76" s="12">
        <v>8</v>
      </c>
      <c r="E76" s="34">
        <v>0</v>
      </c>
      <c r="F76" s="34">
        <v>0</v>
      </c>
      <c r="G76" s="104"/>
      <c r="H76" s="104"/>
      <c r="I76" s="256" t="s">
        <v>108</v>
      </c>
      <c r="J76" s="257"/>
      <c r="K76" s="257"/>
      <c r="L76" s="257"/>
      <c r="M76" s="258"/>
      <c r="N76" s="47">
        <f t="shared" si="1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</row>
    <row r="77" spans="1:26" ht="16.5" customHeight="1" x14ac:dyDescent="0.3">
      <c r="A77" s="5">
        <v>5</v>
      </c>
      <c r="B77" s="6" t="s">
        <v>7</v>
      </c>
      <c r="C77" s="13" t="s">
        <v>122</v>
      </c>
      <c r="D77" s="12">
        <v>0</v>
      </c>
      <c r="E77" s="34">
        <v>0</v>
      </c>
      <c r="F77" s="34">
        <v>0</v>
      </c>
      <c r="G77" s="104"/>
      <c r="H77" s="211" t="s">
        <v>82</v>
      </c>
      <c r="I77" s="212"/>
      <c r="J77" s="212"/>
      <c r="K77" s="212"/>
      <c r="L77" s="212"/>
      <c r="M77" s="213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22.5" customHeight="1" x14ac:dyDescent="0.3">
      <c r="A78" s="5">
        <v>5</v>
      </c>
      <c r="B78" s="6" t="s">
        <v>7</v>
      </c>
      <c r="C78" s="13" t="s">
        <v>122</v>
      </c>
      <c r="D78" s="12">
        <v>1</v>
      </c>
      <c r="E78" s="34">
        <v>0</v>
      </c>
      <c r="F78" s="34">
        <v>0</v>
      </c>
      <c r="G78" s="104"/>
      <c r="H78" s="104"/>
      <c r="I78" s="259" t="s">
        <v>42</v>
      </c>
      <c r="J78" s="260"/>
      <c r="K78" s="260"/>
      <c r="L78" s="260"/>
      <c r="M78" s="261"/>
      <c r="N78" s="47">
        <f t="shared" si="1"/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</row>
    <row r="79" spans="1:26" ht="61.5" customHeight="1" x14ac:dyDescent="0.3">
      <c r="A79" s="5">
        <v>5</v>
      </c>
      <c r="B79" s="6" t="s">
        <v>14</v>
      </c>
      <c r="C79" s="13" t="s">
        <v>122</v>
      </c>
      <c r="D79" s="12">
        <v>0</v>
      </c>
      <c r="E79" s="34">
        <v>0</v>
      </c>
      <c r="F79" s="34">
        <v>0</v>
      </c>
      <c r="G79" s="104"/>
      <c r="H79" s="104"/>
      <c r="I79" s="262" t="s">
        <v>26</v>
      </c>
      <c r="J79" s="262"/>
      <c r="K79" s="262"/>
      <c r="L79" s="262"/>
      <c r="M79" s="262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60.75" customHeight="1" x14ac:dyDescent="0.3">
      <c r="A80" s="5">
        <v>5</v>
      </c>
      <c r="B80" s="6" t="s">
        <v>14</v>
      </c>
      <c r="C80" s="13" t="s">
        <v>122</v>
      </c>
      <c r="D80" s="12">
        <v>1</v>
      </c>
      <c r="E80" s="34">
        <v>0</v>
      </c>
      <c r="F80" s="34">
        <v>0</v>
      </c>
      <c r="G80" s="104"/>
      <c r="H80" s="104"/>
      <c r="I80" s="263" t="s">
        <v>26</v>
      </c>
      <c r="J80" s="263"/>
      <c r="K80" s="263"/>
      <c r="L80" s="263"/>
      <c r="M80" s="263"/>
      <c r="N80" s="47">
        <f t="shared" si="1"/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</row>
    <row r="81" spans="1:26" ht="15.75" customHeight="1" x14ac:dyDescent="0.3">
      <c r="A81" s="5">
        <v>6</v>
      </c>
      <c r="B81" s="6" t="s">
        <v>122</v>
      </c>
      <c r="C81" s="13" t="s">
        <v>122</v>
      </c>
      <c r="D81" s="12">
        <v>0</v>
      </c>
      <c r="E81" s="34">
        <v>0</v>
      </c>
      <c r="F81" s="34">
        <v>0</v>
      </c>
      <c r="G81" s="210" t="s">
        <v>83</v>
      </c>
      <c r="H81" s="210"/>
      <c r="I81" s="210"/>
      <c r="J81" s="210"/>
      <c r="K81" s="210"/>
      <c r="L81" s="210"/>
      <c r="M81" s="21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3">
      <c r="A82" s="5">
        <v>6</v>
      </c>
      <c r="B82" s="6" t="s">
        <v>6</v>
      </c>
      <c r="C82" s="13" t="s">
        <v>122</v>
      </c>
      <c r="D82" s="12">
        <v>0</v>
      </c>
      <c r="E82" s="34">
        <v>0</v>
      </c>
      <c r="F82" s="34">
        <v>0</v>
      </c>
      <c r="G82" s="104"/>
      <c r="H82" s="211" t="s">
        <v>84</v>
      </c>
      <c r="I82" s="212"/>
      <c r="J82" s="212"/>
      <c r="K82" s="212"/>
      <c r="L82" s="212"/>
      <c r="M82" s="213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3">
      <c r="A83" s="5">
        <v>6</v>
      </c>
      <c r="B83" s="5">
        <v>1</v>
      </c>
      <c r="C83" s="12">
        <v>0</v>
      </c>
      <c r="D83" s="12">
        <v>1</v>
      </c>
      <c r="E83" s="34">
        <v>0</v>
      </c>
      <c r="F83" s="34">
        <v>0</v>
      </c>
      <c r="G83" s="7"/>
      <c r="H83" s="7"/>
      <c r="I83" s="238" t="s">
        <v>19</v>
      </c>
      <c r="J83" s="238"/>
      <c r="K83" s="238"/>
      <c r="L83" s="238"/>
      <c r="M83" s="238"/>
      <c r="N83" s="47">
        <f t="shared" si="1"/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</row>
    <row r="84" spans="1:26" ht="15.75" customHeight="1" x14ac:dyDescent="0.3">
      <c r="A84" s="5">
        <v>6</v>
      </c>
      <c r="B84" s="5">
        <v>1</v>
      </c>
      <c r="C84" s="12">
        <v>0</v>
      </c>
      <c r="D84" s="12">
        <v>2</v>
      </c>
      <c r="E84" s="34">
        <v>0</v>
      </c>
      <c r="F84" s="34">
        <v>0</v>
      </c>
      <c r="G84" s="7"/>
      <c r="H84" s="7"/>
      <c r="I84" s="238" t="s">
        <v>3</v>
      </c>
      <c r="J84" s="238"/>
      <c r="K84" s="238"/>
      <c r="L84" s="238"/>
      <c r="M84" s="238"/>
      <c r="N84" s="47">
        <f t="shared" si="1"/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</row>
    <row r="85" spans="1:26" ht="15.75" customHeight="1" x14ac:dyDescent="0.3">
      <c r="A85" s="5">
        <v>6</v>
      </c>
      <c r="B85" s="5">
        <v>1</v>
      </c>
      <c r="C85" s="12">
        <v>0</v>
      </c>
      <c r="D85" s="12">
        <v>3</v>
      </c>
      <c r="E85" s="34">
        <v>0</v>
      </c>
      <c r="F85" s="34">
        <v>0</v>
      </c>
      <c r="G85" s="7"/>
      <c r="H85" s="7"/>
      <c r="I85" s="238" t="s">
        <v>50</v>
      </c>
      <c r="J85" s="238"/>
      <c r="K85" s="238"/>
      <c r="L85" s="238"/>
      <c r="M85" s="238"/>
      <c r="N85" s="47">
        <f t="shared" si="1"/>
        <v>1203335</v>
      </c>
      <c r="O85" s="55">
        <v>125698</v>
      </c>
      <c r="P85" s="55">
        <v>110058</v>
      </c>
      <c r="Q85" s="55">
        <v>94698</v>
      </c>
      <c r="R85" s="55">
        <v>69039</v>
      </c>
      <c r="S85" s="55">
        <v>45269</v>
      </c>
      <c r="T85" s="55">
        <v>85984</v>
      </c>
      <c r="U85" s="55">
        <v>69814</v>
      </c>
      <c r="V85" s="55">
        <v>91698</v>
      </c>
      <c r="W85" s="55">
        <v>145068</v>
      </c>
      <c r="X85" s="55">
        <v>81269</v>
      </c>
      <c r="Y85" s="55">
        <v>95068</v>
      </c>
      <c r="Z85" s="55">
        <v>189672</v>
      </c>
    </row>
    <row r="86" spans="1:26" ht="15.75" customHeight="1" x14ac:dyDescent="0.3">
      <c r="A86" s="5">
        <v>6</v>
      </c>
      <c r="B86" s="5">
        <v>1</v>
      </c>
      <c r="C86" s="12">
        <v>0</v>
      </c>
      <c r="D86" s="12">
        <v>4</v>
      </c>
      <c r="E86" s="34">
        <v>0</v>
      </c>
      <c r="F86" s="34">
        <v>0</v>
      </c>
      <c r="G86" s="7"/>
      <c r="H86" s="7"/>
      <c r="I86" s="238" t="s">
        <v>20</v>
      </c>
      <c r="J86" s="238"/>
      <c r="K86" s="238"/>
      <c r="L86" s="238"/>
      <c r="M86" s="238"/>
      <c r="N86" s="47">
        <f t="shared" si="1"/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</row>
    <row r="87" spans="1:26" ht="15.75" customHeight="1" x14ac:dyDescent="0.3">
      <c r="A87" s="5">
        <v>6</v>
      </c>
      <c r="B87" s="5">
        <v>1</v>
      </c>
      <c r="C87" s="12">
        <v>0</v>
      </c>
      <c r="D87" s="12">
        <v>5</v>
      </c>
      <c r="E87" s="34">
        <v>0</v>
      </c>
      <c r="F87" s="34">
        <v>0</v>
      </c>
      <c r="G87" s="7"/>
      <c r="H87" s="7"/>
      <c r="I87" s="238" t="s">
        <v>43</v>
      </c>
      <c r="J87" s="238"/>
      <c r="K87" s="238"/>
      <c r="L87" s="238"/>
      <c r="M87" s="238"/>
      <c r="N87" s="47">
        <f t="shared" si="1"/>
        <v>1954160</v>
      </c>
      <c r="O87" s="105">
        <v>193545</v>
      </c>
      <c r="P87" s="105">
        <v>215656</v>
      </c>
      <c r="Q87" s="105">
        <v>282919</v>
      </c>
      <c r="R87" s="105">
        <v>193964</v>
      </c>
      <c r="S87" s="105">
        <v>258935</v>
      </c>
      <c r="T87" s="105">
        <v>137689</v>
      </c>
      <c r="U87" s="105">
        <v>124931</v>
      </c>
      <c r="V87" s="105">
        <v>150195</v>
      </c>
      <c r="W87" s="105">
        <v>120729</v>
      </c>
      <c r="X87" s="105">
        <v>150108</v>
      </c>
      <c r="Y87" s="105">
        <v>125489</v>
      </c>
      <c r="Z87" s="55">
        <v>0</v>
      </c>
    </row>
    <row r="88" spans="1:26" ht="15.75" customHeight="1" x14ac:dyDescent="0.3">
      <c r="A88" s="5">
        <v>6</v>
      </c>
      <c r="B88" s="5">
        <v>1</v>
      </c>
      <c r="C88" s="12">
        <v>0</v>
      </c>
      <c r="D88" s="12">
        <v>6</v>
      </c>
      <c r="E88" s="34">
        <v>0</v>
      </c>
      <c r="F88" s="34">
        <v>0</v>
      </c>
      <c r="G88" s="7"/>
      <c r="H88" s="7"/>
      <c r="I88" s="238" t="s">
        <v>85</v>
      </c>
      <c r="J88" s="238"/>
      <c r="K88" s="238"/>
      <c r="L88" s="238"/>
      <c r="M88" s="238"/>
      <c r="N88" s="47">
        <f t="shared" si="1"/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</row>
    <row r="89" spans="1:26" ht="45" customHeight="1" x14ac:dyDescent="0.3">
      <c r="A89" s="5">
        <v>6</v>
      </c>
      <c r="B89" s="5">
        <v>1</v>
      </c>
      <c r="C89" s="12">
        <v>0</v>
      </c>
      <c r="D89" s="12">
        <v>7</v>
      </c>
      <c r="E89" s="34">
        <v>0</v>
      </c>
      <c r="F89" s="34">
        <v>0</v>
      </c>
      <c r="G89" s="7"/>
      <c r="H89" s="7"/>
      <c r="I89" s="238" t="s">
        <v>21</v>
      </c>
      <c r="J89" s="238"/>
      <c r="K89" s="238"/>
      <c r="L89" s="238"/>
      <c r="M89" s="238"/>
      <c r="N89" s="47">
        <f t="shared" si="1"/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</row>
    <row r="90" spans="1:26" ht="18" customHeight="1" x14ac:dyDescent="0.3">
      <c r="A90" s="5">
        <v>6</v>
      </c>
      <c r="B90" s="5">
        <v>1</v>
      </c>
      <c r="C90" s="12">
        <v>0</v>
      </c>
      <c r="D90" s="12">
        <v>8</v>
      </c>
      <c r="E90" s="34">
        <v>0</v>
      </c>
      <c r="F90" s="34">
        <v>0</v>
      </c>
      <c r="G90" s="7"/>
      <c r="H90" s="7"/>
      <c r="I90" s="238" t="s">
        <v>22</v>
      </c>
      <c r="J90" s="238"/>
      <c r="K90" s="238"/>
      <c r="L90" s="238"/>
      <c r="M90" s="238"/>
      <c r="N90" s="47">
        <f t="shared" si="1"/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</row>
    <row r="91" spans="1:26" ht="15.75" customHeight="1" x14ac:dyDescent="0.3">
      <c r="A91" s="5">
        <v>6</v>
      </c>
      <c r="B91" s="5">
        <v>1</v>
      </c>
      <c r="C91" s="12">
        <v>0</v>
      </c>
      <c r="D91" s="12">
        <v>9</v>
      </c>
      <c r="E91" s="34">
        <v>0</v>
      </c>
      <c r="F91" s="34">
        <v>0</v>
      </c>
      <c r="G91" s="7"/>
      <c r="H91" s="7"/>
      <c r="I91" s="238" t="s">
        <v>23</v>
      </c>
      <c r="J91" s="238"/>
      <c r="K91" s="238"/>
      <c r="L91" s="238"/>
      <c r="M91" s="238"/>
      <c r="N91" s="47">
        <f t="shared" si="1"/>
        <v>2920257</v>
      </c>
      <c r="O91" s="55">
        <v>203698</v>
      </c>
      <c r="P91" s="55">
        <v>302688</v>
      </c>
      <c r="Q91" s="55">
        <v>198066</v>
      </c>
      <c r="R91" s="55">
        <v>250682</v>
      </c>
      <c r="S91" s="55">
        <v>290698</v>
      </c>
      <c r="T91" s="55">
        <v>222698</v>
      </c>
      <c r="U91" s="55">
        <v>213698</v>
      </c>
      <c r="V91" s="55">
        <v>256987</v>
      </c>
      <c r="W91" s="55">
        <v>219365</v>
      </c>
      <c r="X91" s="55">
        <v>298614</v>
      </c>
      <c r="Y91" s="55">
        <v>220365</v>
      </c>
      <c r="Z91" s="55">
        <v>242698</v>
      </c>
    </row>
    <row r="92" spans="1:26" ht="35.25" customHeight="1" x14ac:dyDescent="0.3">
      <c r="A92" s="5">
        <v>6</v>
      </c>
      <c r="B92" s="5">
        <v>1</v>
      </c>
      <c r="C92" s="12">
        <v>1</v>
      </c>
      <c r="D92" s="12">
        <v>0</v>
      </c>
      <c r="E92" s="34">
        <v>0</v>
      </c>
      <c r="F92" s="34">
        <v>0</v>
      </c>
      <c r="G92" s="7"/>
      <c r="H92" s="7"/>
      <c r="I92" s="238" t="s">
        <v>86</v>
      </c>
      <c r="J92" s="238"/>
      <c r="K92" s="238"/>
      <c r="L92" s="238"/>
      <c r="M92" s="238"/>
      <c r="N92" s="47">
        <f t="shared" si="1"/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</row>
    <row r="93" spans="1:26" ht="42" customHeight="1" x14ac:dyDescent="0.3">
      <c r="A93" s="5">
        <v>6</v>
      </c>
      <c r="B93" s="5">
        <v>1</v>
      </c>
      <c r="C93" s="12">
        <v>1</v>
      </c>
      <c r="D93" s="12">
        <v>1</v>
      </c>
      <c r="E93" s="34">
        <v>0</v>
      </c>
      <c r="F93" s="34">
        <v>0</v>
      </c>
      <c r="G93" s="7"/>
      <c r="H93" s="7"/>
      <c r="I93" s="238" t="s">
        <v>44</v>
      </c>
      <c r="J93" s="238"/>
      <c r="K93" s="238"/>
      <c r="L93" s="238"/>
      <c r="M93" s="238"/>
      <c r="N93" s="47">
        <f t="shared" si="1"/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</row>
    <row r="94" spans="1:26" ht="45" customHeight="1" x14ac:dyDescent="0.3">
      <c r="A94" s="5">
        <v>6</v>
      </c>
      <c r="B94" s="5">
        <v>1</v>
      </c>
      <c r="C94" s="12">
        <v>1</v>
      </c>
      <c r="D94" s="25">
        <v>4</v>
      </c>
      <c r="E94" s="34">
        <v>0</v>
      </c>
      <c r="F94" s="34">
        <v>0</v>
      </c>
      <c r="G94" s="7"/>
      <c r="H94" s="7"/>
      <c r="I94" s="238" t="s">
        <v>45</v>
      </c>
      <c r="J94" s="238"/>
      <c r="K94" s="238"/>
      <c r="L94" s="238"/>
      <c r="M94" s="238"/>
      <c r="N94" s="47">
        <f t="shared" si="1"/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</row>
    <row r="95" spans="1:26" ht="30" customHeight="1" x14ac:dyDescent="0.3">
      <c r="A95" s="5">
        <v>6</v>
      </c>
      <c r="B95" s="5">
        <v>1</v>
      </c>
      <c r="C95" s="12">
        <v>1</v>
      </c>
      <c r="D95" s="12">
        <v>5</v>
      </c>
      <c r="E95" s="34">
        <v>0</v>
      </c>
      <c r="F95" s="34">
        <v>0</v>
      </c>
      <c r="G95" s="7"/>
      <c r="H95" s="7"/>
      <c r="I95" s="238" t="s">
        <v>46</v>
      </c>
      <c r="J95" s="238"/>
      <c r="K95" s="238"/>
      <c r="L95" s="238"/>
      <c r="M95" s="238"/>
      <c r="N95" s="47">
        <f t="shared" si="1"/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</row>
    <row r="96" spans="1:26" ht="31.5" customHeight="1" x14ac:dyDescent="0.3">
      <c r="A96" s="5">
        <v>6</v>
      </c>
      <c r="B96" s="5">
        <v>1</v>
      </c>
      <c r="C96" s="12">
        <v>1</v>
      </c>
      <c r="D96" s="12">
        <v>6</v>
      </c>
      <c r="E96" s="34">
        <v>0</v>
      </c>
      <c r="F96" s="34">
        <v>0</v>
      </c>
      <c r="G96" s="7"/>
      <c r="H96" s="7"/>
      <c r="I96" s="238" t="s">
        <v>47</v>
      </c>
      <c r="J96" s="238"/>
      <c r="K96" s="238"/>
      <c r="L96" s="238"/>
      <c r="M96" s="238"/>
      <c r="N96" s="47">
        <f t="shared" si="1"/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</row>
    <row r="97" spans="1:27" ht="15.75" customHeight="1" x14ac:dyDescent="0.3">
      <c r="A97" s="5">
        <v>6</v>
      </c>
      <c r="B97" s="5">
        <v>2</v>
      </c>
      <c r="C97" s="12">
        <v>0</v>
      </c>
      <c r="D97" s="12">
        <v>0</v>
      </c>
      <c r="E97" s="34">
        <v>0</v>
      </c>
      <c r="F97" s="34">
        <v>0</v>
      </c>
      <c r="G97" s="104"/>
      <c r="H97" s="211" t="s">
        <v>87</v>
      </c>
      <c r="I97" s="212"/>
      <c r="J97" s="212"/>
      <c r="K97" s="212"/>
      <c r="L97" s="212"/>
      <c r="M97" s="213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7" ht="15.75" customHeight="1" x14ac:dyDescent="0.3">
      <c r="A98" s="5">
        <v>6</v>
      </c>
      <c r="B98" s="5">
        <v>2</v>
      </c>
      <c r="C98" s="12">
        <v>0</v>
      </c>
      <c r="D98" s="12">
        <v>1</v>
      </c>
      <c r="E98" s="34">
        <v>0</v>
      </c>
      <c r="F98" s="34">
        <v>0</v>
      </c>
      <c r="G98" s="104"/>
      <c r="H98" s="104"/>
      <c r="I98" s="238" t="s">
        <v>87</v>
      </c>
      <c r="J98" s="238"/>
      <c r="K98" s="238"/>
      <c r="L98" s="238"/>
      <c r="M98" s="238"/>
      <c r="N98" s="47">
        <f t="shared" si="1"/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</row>
    <row r="99" spans="1:27" ht="58.5" customHeight="1" x14ac:dyDescent="0.3">
      <c r="A99" s="5">
        <v>6</v>
      </c>
      <c r="B99" s="6" t="s">
        <v>14</v>
      </c>
      <c r="C99" s="13" t="s">
        <v>122</v>
      </c>
      <c r="D99" s="12">
        <v>0</v>
      </c>
      <c r="E99" s="34">
        <v>0</v>
      </c>
      <c r="F99" s="34">
        <v>0</v>
      </c>
      <c r="G99" s="7"/>
      <c r="H99" s="247" t="s">
        <v>24</v>
      </c>
      <c r="I99" s="248"/>
      <c r="J99" s="248"/>
      <c r="K99" s="248"/>
      <c r="L99" s="248"/>
      <c r="M99" s="249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7" ht="60" customHeight="1" x14ac:dyDescent="0.3">
      <c r="A100" s="5">
        <v>6</v>
      </c>
      <c r="B100" s="6" t="s">
        <v>14</v>
      </c>
      <c r="C100" s="13" t="s">
        <v>122</v>
      </c>
      <c r="D100" s="12">
        <v>1</v>
      </c>
      <c r="E100" s="34">
        <v>0</v>
      </c>
      <c r="F100" s="34">
        <v>0</v>
      </c>
      <c r="G100" s="7"/>
      <c r="H100" s="7"/>
      <c r="I100" s="239" t="s">
        <v>24</v>
      </c>
      <c r="J100" s="239"/>
      <c r="K100" s="239"/>
      <c r="L100" s="239"/>
      <c r="M100" s="239"/>
      <c r="N100" s="122">
        <f t="shared" si="1"/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</row>
    <row r="101" spans="1:27" s="112" customFormat="1" ht="22.5" customHeight="1" x14ac:dyDescent="0.3">
      <c r="A101" s="107">
        <v>7</v>
      </c>
      <c r="B101" s="117" t="s">
        <v>122</v>
      </c>
      <c r="C101" s="118" t="s">
        <v>122</v>
      </c>
      <c r="D101" s="108">
        <v>0</v>
      </c>
      <c r="E101" s="108">
        <v>0</v>
      </c>
      <c r="F101" s="108">
        <v>0</v>
      </c>
      <c r="G101" s="294" t="s">
        <v>88</v>
      </c>
      <c r="H101" s="294"/>
      <c r="I101" s="294"/>
      <c r="J101" s="294"/>
      <c r="K101" s="294"/>
      <c r="L101" s="294"/>
      <c r="M101" s="294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:27" s="112" customFormat="1" ht="29.25" customHeight="1" x14ac:dyDescent="0.3">
      <c r="A102" s="107">
        <v>7</v>
      </c>
      <c r="B102" s="107">
        <v>1</v>
      </c>
      <c r="C102" s="108">
        <v>0</v>
      </c>
      <c r="D102" s="108">
        <v>0</v>
      </c>
      <c r="E102" s="108">
        <v>0</v>
      </c>
      <c r="F102" s="108">
        <v>0</v>
      </c>
      <c r="G102" s="8"/>
      <c r="H102" s="235" t="s">
        <v>89</v>
      </c>
      <c r="I102" s="236"/>
      <c r="J102" s="236"/>
      <c r="K102" s="236"/>
      <c r="L102" s="236"/>
      <c r="M102" s="237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:27" s="112" customFormat="1" ht="33.75" customHeight="1" x14ac:dyDescent="0.3">
      <c r="A103" s="107">
        <v>7</v>
      </c>
      <c r="B103" s="107">
        <v>1</v>
      </c>
      <c r="C103" s="108">
        <v>0</v>
      </c>
      <c r="D103" s="108">
        <v>1</v>
      </c>
      <c r="E103" s="108">
        <v>0</v>
      </c>
      <c r="F103" s="108">
        <v>0</v>
      </c>
      <c r="G103" s="8"/>
      <c r="H103" s="8"/>
      <c r="I103" s="295" t="s">
        <v>89</v>
      </c>
      <c r="J103" s="295"/>
      <c r="K103" s="295"/>
      <c r="L103" s="295"/>
      <c r="M103" s="295"/>
      <c r="N103" s="109">
        <f>SUM(O103:Z103)</f>
        <v>62931273.880000003</v>
      </c>
      <c r="O103" s="60">
        <v>10423551.300000001</v>
      </c>
      <c r="P103" s="60">
        <v>5269286.03</v>
      </c>
      <c r="Q103" s="60">
        <v>4892507.41</v>
      </c>
      <c r="R103" s="60">
        <v>4168509.77</v>
      </c>
      <c r="S103" s="60">
        <v>4483976.4000000004</v>
      </c>
      <c r="T103" s="60">
        <v>4828324.3099999996</v>
      </c>
      <c r="U103" s="60">
        <v>5194134.57</v>
      </c>
      <c r="V103" s="60">
        <v>4386850.4000000004</v>
      </c>
      <c r="W103" s="60">
        <v>4386850.4000000004</v>
      </c>
      <c r="X103" s="60">
        <v>4386850</v>
      </c>
      <c r="Y103" s="60">
        <v>4386850</v>
      </c>
      <c r="Z103" s="60">
        <v>6123583.29</v>
      </c>
    </row>
    <row r="104" spans="1:27" ht="42" customHeight="1" x14ac:dyDescent="0.3">
      <c r="A104" s="5">
        <v>7</v>
      </c>
      <c r="B104" s="5">
        <v>3</v>
      </c>
      <c r="C104" s="12">
        <v>0</v>
      </c>
      <c r="D104" s="12">
        <v>0</v>
      </c>
      <c r="E104" s="34">
        <v>0</v>
      </c>
      <c r="F104" s="34">
        <v>0</v>
      </c>
      <c r="G104" s="104"/>
      <c r="H104" s="250" t="s">
        <v>123</v>
      </c>
      <c r="I104" s="251"/>
      <c r="J104" s="251"/>
      <c r="K104" s="251"/>
      <c r="L104" s="251"/>
      <c r="M104" s="25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7" ht="25.5" customHeight="1" x14ac:dyDescent="0.3">
      <c r="A105" s="5">
        <v>7</v>
      </c>
      <c r="B105" s="5">
        <v>3</v>
      </c>
      <c r="C105" s="12">
        <v>0</v>
      </c>
      <c r="D105" s="25">
        <v>2</v>
      </c>
      <c r="E105" s="34">
        <v>0</v>
      </c>
      <c r="F105" s="34">
        <v>0</v>
      </c>
      <c r="G105" s="7"/>
      <c r="H105" s="7"/>
      <c r="I105" s="230" t="s">
        <v>48</v>
      </c>
      <c r="J105" s="230"/>
      <c r="K105" s="230"/>
      <c r="L105" s="230"/>
      <c r="M105" s="230"/>
      <c r="N105" s="47">
        <f t="shared" si="1"/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  <c r="Z105" s="60">
        <v>0</v>
      </c>
    </row>
    <row r="106" spans="1:27" ht="20.25" customHeight="1" x14ac:dyDescent="0.3">
      <c r="A106" s="5">
        <v>7</v>
      </c>
      <c r="B106" s="5">
        <v>3</v>
      </c>
      <c r="C106" s="12">
        <v>0</v>
      </c>
      <c r="D106" s="12">
        <v>3</v>
      </c>
      <c r="E106" s="34">
        <v>0</v>
      </c>
      <c r="F106" s="34">
        <v>0</v>
      </c>
      <c r="G106" s="7"/>
      <c r="H106" s="7"/>
      <c r="I106" s="239" t="s">
        <v>49</v>
      </c>
      <c r="J106" s="239"/>
      <c r="K106" s="239"/>
      <c r="L106" s="239"/>
      <c r="M106" s="239"/>
      <c r="N106" s="47">
        <f t="shared" si="1"/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</row>
    <row r="107" spans="1:27" ht="20.25" customHeight="1" x14ac:dyDescent="0.3">
      <c r="A107" s="5">
        <v>7</v>
      </c>
      <c r="B107" s="5">
        <v>3</v>
      </c>
      <c r="C107" s="12">
        <v>0</v>
      </c>
      <c r="D107" s="12">
        <v>5</v>
      </c>
      <c r="E107" s="34">
        <v>0</v>
      </c>
      <c r="F107" s="34">
        <v>0</v>
      </c>
      <c r="G107" s="7"/>
      <c r="H107" s="7"/>
      <c r="I107" s="240" t="s">
        <v>128</v>
      </c>
      <c r="J107" s="241"/>
      <c r="K107" s="241"/>
      <c r="L107" s="241"/>
      <c r="M107" s="242"/>
      <c r="N107" s="47">
        <f t="shared" si="1"/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</row>
    <row r="108" spans="1:27" ht="20.25" customHeight="1" x14ac:dyDescent="0.3">
      <c r="A108" s="5">
        <v>7</v>
      </c>
      <c r="B108" s="5">
        <v>3</v>
      </c>
      <c r="C108" s="12">
        <v>0</v>
      </c>
      <c r="D108" s="12">
        <v>6</v>
      </c>
      <c r="E108" s="34">
        <v>0</v>
      </c>
      <c r="F108" s="34">
        <v>0</v>
      </c>
      <c r="G108" s="7"/>
      <c r="H108" s="7"/>
      <c r="I108" s="243" t="s">
        <v>129</v>
      </c>
      <c r="J108" s="244"/>
      <c r="K108" s="244"/>
      <c r="L108" s="244"/>
      <c r="M108" s="245"/>
      <c r="N108" s="47">
        <f t="shared" si="1"/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</row>
    <row r="109" spans="1:27" ht="15.75" customHeight="1" x14ac:dyDescent="0.3">
      <c r="A109" s="5">
        <v>8</v>
      </c>
      <c r="B109" s="6" t="s">
        <v>122</v>
      </c>
      <c r="C109" s="13" t="s">
        <v>122</v>
      </c>
      <c r="D109" s="12">
        <v>0</v>
      </c>
      <c r="E109" s="34">
        <v>0</v>
      </c>
      <c r="F109" s="34">
        <v>0</v>
      </c>
      <c r="G109" s="246" t="s">
        <v>90</v>
      </c>
      <c r="H109" s="246"/>
      <c r="I109" s="246"/>
      <c r="J109" s="246"/>
      <c r="K109" s="246"/>
      <c r="L109" s="246"/>
      <c r="M109" s="246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7" ht="15.75" customHeight="1" x14ac:dyDescent="0.3">
      <c r="A110" s="5">
        <v>8</v>
      </c>
      <c r="B110" s="5">
        <v>1</v>
      </c>
      <c r="C110" s="12">
        <v>0</v>
      </c>
      <c r="D110" s="12">
        <v>0</v>
      </c>
      <c r="E110" s="34">
        <v>0</v>
      </c>
      <c r="F110" s="34">
        <v>0</v>
      </c>
      <c r="G110" s="104"/>
      <c r="H110" s="211" t="s">
        <v>91</v>
      </c>
      <c r="I110" s="212"/>
      <c r="J110" s="212"/>
      <c r="K110" s="212"/>
      <c r="L110" s="212"/>
      <c r="M110" s="213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7" s="112" customFormat="1" ht="15.75" customHeight="1" x14ac:dyDescent="0.3">
      <c r="A111" s="107">
        <v>8</v>
      </c>
      <c r="B111" s="107">
        <v>1</v>
      </c>
      <c r="C111" s="108">
        <v>0</v>
      </c>
      <c r="D111" s="108">
        <v>1</v>
      </c>
      <c r="E111" s="108">
        <v>0</v>
      </c>
      <c r="F111" s="108">
        <v>0</v>
      </c>
      <c r="G111" s="15"/>
      <c r="H111" s="15"/>
      <c r="I111" s="231" t="s">
        <v>34</v>
      </c>
      <c r="J111" s="231"/>
      <c r="K111" s="231"/>
      <c r="L111" s="231"/>
      <c r="M111" s="231"/>
      <c r="N111" s="109">
        <v>87696559</v>
      </c>
      <c r="O111" s="110">
        <v>5829403</v>
      </c>
      <c r="P111" s="110">
        <v>7650329</v>
      </c>
      <c r="Q111" s="110">
        <v>6590382</v>
      </c>
      <c r="R111" s="110">
        <v>7419979</v>
      </c>
      <c r="S111" s="110">
        <v>8570629</v>
      </c>
      <c r="T111" s="110">
        <v>10311940</v>
      </c>
      <c r="U111" s="110">
        <v>7262865</v>
      </c>
      <c r="V111" s="110">
        <v>7686384</v>
      </c>
      <c r="W111" s="110">
        <v>7040621</v>
      </c>
      <c r="X111" s="110">
        <v>5521163</v>
      </c>
      <c r="Y111" s="110">
        <v>6986256</v>
      </c>
      <c r="Z111" s="110">
        <v>6826608</v>
      </c>
      <c r="AA111" s="111"/>
    </row>
    <row r="112" spans="1:27" s="112" customFormat="1" ht="15.75" customHeight="1" x14ac:dyDescent="0.3">
      <c r="A112" s="107">
        <v>8</v>
      </c>
      <c r="B112" s="107">
        <v>1</v>
      </c>
      <c r="C112" s="108">
        <v>0</v>
      </c>
      <c r="D112" s="108">
        <v>2</v>
      </c>
      <c r="E112" s="108">
        <v>0</v>
      </c>
      <c r="F112" s="108">
        <v>0</v>
      </c>
      <c r="G112" s="15"/>
      <c r="H112" s="15"/>
      <c r="I112" s="231" t="s">
        <v>35</v>
      </c>
      <c r="J112" s="231"/>
      <c r="K112" s="231"/>
      <c r="L112" s="231"/>
      <c r="M112" s="231"/>
      <c r="N112" s="109">
        <f t="shared" si="1"/>
        <v>32675869</v>
      </c>
      <c r="O112" s="110">
        <v>2194162</v>
      </c>
      <c r="P112" s="110">
        <v>3243867</v>
      </c>
      <c r="Q112" s="110">
        <v>2475086</v>
      </c>
      <c r="R112" s="110">
        <v>2781340</v>
      </c>
      <c r="S112" s="110">
        <v>3206115</v>
      </c>
      <c r="T112" s="110">
        <v>2707511</v>
      </c>
      <c r="U112" s="110">
        <v>2723340</v>
      </c>
      <c r="V112" s="110">
        <v>2879687</v>
      </c>
      <c r="W112" s="110">
        <v>2641296</v>
      </c>
      <c r="X112" s="110">
        <v>2639947</v>
      </c>
      <c r="Y112" s="110">
        <v>2621227</v>
      </c>
      <c r="Z112" s="110">
        <v>2562291</v>
      </c>
    </row>
    <row r="113" spans="1:26" ht="25.5" customHeight="1" x14ac:dyDescent="0.3">
      <c r="A113" s="5">
        <v>8</v>
      </c>
      <c r="B113" s="5">
        <v>1</v>
      </c>
      <c r="C113" s="12">
        <v>0</v>
      </c>
      <c r="D113" s="12">
        <v>3</v>
      </c>
      <c r="E113" s="34">
        <v>0</v>
      </c>
      <c r="F113" s="34">
        <v>0</v>
      </c>
      <c r="G113" s="7"/>
      <c r="H113" s="7"/>
      <c r="I113" s="238" t="s">
        <v>39</v>
      </c>
      <c r="J113" s="238"/>
      <c r="K113" s="238"/>
      <c r="L113" s="238"/>
      <c r="M113" s="238"/>
      <c r="N113" s="47">
        <f t="shared" si="1"/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</row>
    <row r="114" spans="1:26" s="112" customFormat="1" ht="33.75" customHeight="1" x14ac:dyDescent="0.3">
      <c r="A114" s="107">
        <v>8</v>
      </c>
      <c r="B114" s="107">
        <v>1</v>
      </c>
      <c r="C114" s="108">
        <v>0</v>
      </c>
      <c r="D114" s="108">
        <v>4</v>
      </c>
      <c r="E114" s="108">
        <v>0</v>
      </c>
      <c r="F114" s="108">
        <v>0</v>
      </c>
      <c r="G114" s="15"/>
      <c r="H114" s="15"/>
      <c r="I114" s="231" t="s">
        <v>102</v>
      </c>
      <c r="J114" s="231"/>
      <c r="K114" s="231"/>
      <c r="L114" s="231"/>
      <c r="M114" s="231"/>
      <c r="N114" s="109">
        <f t="shared" si="1"/>
        <v>347158</v>
      </c>
      <c r="O114" s="110">
        <v>28930</v>
      </c>
      <c r="P114" s="110">
        <v>28930</v>
      </c>
      <c r="Q114" s="110">
        <v>28930</v>
      </c>
      <c r="R114" s="110">
        <v>28930</v>
      </c>
      <c r="S114" s="110">
        <v>28930</v>
      </c>
      <c r="T114" s="110">
        <v>28930</v>
      </c>
      <c r="U114" s="110">
        <v>28930</v>
      </c>
      <c r="V114" s="110">
        <v>28930</v>
      </c>
      <c r="W114" s="110">
        <v>28930</v>
      </c>
      <c r="X114" s="110">
        <v>28930</v>
      </c>
      <c r="Y114" s="110">
        <v>28930</v>
      </c>
      <c r="Z114" s="110">
        <v>28928</v>
      </c>
    </row>
    <row r="115" spans="1:26" s="112" customFormat="1" ht="30" customHeight="1" x14ac:dyDescent="0.3">
      <c r="A115" s="107">
        <v>8</v>
      </c>
      <c r="B115" s="107">
        <v>1</v>
      </c>
      <c r="C115" s="108">
        <v>0</v>
      </c>
      <c r="D115" s="108">
        <v>5</v>
      </c>
      <c r="E115" s="108">
        <v>0</v>
      </c>
      <c r="F115" s="108">
        <v>0</v>
      </c>
      <c r="G115" s="15"/>
      <c r="H115" s="15"/>
      <c r="I115" s="231" t="s">
        <v>98</v>
      </c>
      <c r="J115" s="231"/>
      <c r="K115" s="231"/>
      <c r="L115" s="231"/>
      <c r="M115" s="231"/>
      <c r="N115" s="109">
        <f t="shared" si="1"/>
        <v>2376126</v>
      </c>
      <c r="O115" s="110">
        <v>174622</v>
      </c>
      <c r="P115" s="110">
        <v>228677</v>
      </c>
      <c r="Q115" s="110">
        <v>179211</v>
      </c>
      <c r="R115" s="110">
        <v>196189</v>
      </c>
      <c r="S115" s="110">
        <v>205963</v>
      </c>
      <c r="T115" s="110">
        <v>191031</v>
      </c>
      <c r="U115" s="110">
        <v>197731</v>
      </c>
      <c r="V115" s="110">
        <v>203724</v>
      </c>
      <c r="W115" s="110">
        <v>208258</v>
      </c>
      <c r="X115" s="110">
        <v>203514</v>
      </c>
      <c r="Y115" s="110">
        <v>194720</v>
      </c>
      <c r="Z115" s="110">
        <v>192486</v>
      </c>
    </row>
    <row r="116" spans="1:26" s="112" customFormat="1" ht="15.75" customHeight="1" x14ac:dyDescent="0.3">
      <c r="A116" s="107">
        <v>8</v>
      </c>
      <c r="B116" s="107">
        <v>1</v>
      </c>
      <c r="C116" s="108">
        <v>0</v>
      </c>
      <c r="D116" s="108">
        <v>6</v>
      </c>
      <c r="E116" s="108">
        <v>0</v>
      </c>
      <c r="F116" s="108">
        <v>0</v>
      </c>
      <c r="G116" s="15"/>
      <c r="H116" s="15"/>
      <c r="I116" s="231" t="s">
        <v>103</v>
      </c>
      <c r="J116" s="231"/>
      <c r="K116" s="231"/>
      <c r="L116" s="231"/>
      <c r="M116" s="231"/>
      <c r="N116" s="109">
        <f t="shared" si="1"/>
        <v>1117274</v>
      </c>
      <c r="O116" s="110">
        <v>128225</v>
      </c>
      <c r="P116" s="110">
        <v>92627</v>
      </c>
      <c r="Q116" s="110">
        <v>85725</v>
      </c>
      <c r="R116" s="110">
        <v>94398</v>
      </c>
      <c r="S116" s="110">
        <v>83356</v>
      </c>
      <c r="T116" s="110">
        <v>89121</v>
      </c>
      <c r="U116" s="110">
        <v>89943</v>
      </c>
      <c r="V116" s="110">
        <v>85742</v>
      </c>
      <c r="W116" s="110">
        <v>89196</v>
      </c>
      <c r="X116" s="110">
        <v>83560</v>
      </c>
      <c r="Y116" s="110">
        <v>93790</v>
      </c>
      <c r="Z116" s="110">
        <v>101591</v>
      </c>
    </row>
    <row r="117" spans="1:26" s="112" customFormat="1" ht="33" customHeight="1" x14ac:dyDescent="0.3">
      <c r="A117" s="107">
        <v>8</v>
      </c>
      <c r="B117" s="107">
        <v>1</v>
      </c>
      <c r="C117" s="108">
        <v>0</v>
      </c>
      <c r="D117" s="108">
        <v>7</v>
      </c>
      <c r="E117" s="108">
        <v>0</v>
      </c>
      <c r="F117" s="108">
        <v>0</v>
      </c>
      <c r="G117" s="15"/>
      <c r="H117" s="15"/>
      <c r="I117" s="231" t="s">
        <v>92</v>
      </c>
      <c r="J117" s="231"/>
      <c r="K117" s="231"/>
      <c r="L117" s="231"/>
      <c r="M117" s="231"/>
      <c r="N117" s="109">
        <f t="shared" si="1"/>
        <v>121212</v>
      </c>
      <c r="O117" s="110">
        <v>10169</v>
      </c>
      <c r="P117" s="110">
        <v>9117</v>
      </c>
      <c r="Q117" s="110">
        <v>9125</v>
      </c>
      <c r="R117" s="110">
        <v>9579</v>
      </c>
      <c r="S117" s="110">
        <v>15831</v>
      </c>
      <c r="T117" s="110">
        <v>9353</v>
      </c>
      <c r="U117" s="110">
        <v>9815</v>
      </c>
      <c r="V117" s="110">
        <v>9561</v>
      </c>
      <c r="W117" s="110">
        <v>9132</v>
      </c>
      <c r="X117" s="110">
        <v>9568</v>
      </c>
      <c r="Y117" s="110">
        <v>11407</v>
      </c>
      <c r="Z117" s="110">
        <v>8555</v>
      </c>
    </row>
    <row r="118" spans="1:26" s="112" customFormat="1" ht="15.75" customHeight="1" x14ac:dyDescent="0.3">
      <c r="A118" s="107">
        <v>8</v>
      </c>
      <c r="B118" s="107">
        <v>1</v>
      </c>
      <c r="C118" s="108">
        <v>0</v>
      </c>
      <c r="D118" s="108">
        <v>9</v>
      </c>
      <c r="E118" s="108">
        <v>0</v>
      </c>
      <c r="F118" s="108">
        <v>0</v>
      </c>
      <c r="G118" s="15"/>
      <c r="H118" s="15"/>
      <c r="I118" s="231" t="s">
        <v>99</v>
      </c>
      <c r="J118" s="231"/>
      <c r="K118" s="231"/>
      <c r="L118" s="231"/>
      <c r="M118" s="231"/>
      <c r="N118" s="109">
        <f t="shared" si="1"/>
        <v>4105927</v>
      </c>
      <c r="O118" s="110">
        <v>380388</v>
      </c>
      <c r="P118" s="110">
        <v>271722</v>
      </c>
      <c r="Q118" s="110">
        <v>271722</v>
      </c>
      <c r="R118" s="110">
        <v>526020</v>
      </c>
      <c r="S118" s="110">
        <v>271722</v>
      </c>
      <c r="T118" s="110">
        <v>271722</v>
      </c>
      <c r="U118" s="110">
        <v>543750</v>
      </c>
      <c r="V118" s="110">
        <v>271722</v>
      </c>
      <c r="W118" s="110">
        <v>271722</v>
      </c>
      <c r="X118" s="110">
        <v>481996</v>
      </c>
      <c r="Y118" s="110">
        <v>271722</v>
      </c>
      <c r="Z118" s="110">
        <v>271719</v>
      </c>
    </row>
    <row r="119" spans="1:26" s="112" customFormat="1" ht="22.5" customHeight="1" x14ac:dyDescent="0.3">
      <c r="A119" s="107">
        <v>8</v>
      </c>
      <c r="B119" s="107">
        <v>1</v>
      </c>
      <c r="C119" s="108">
        <v>1</v>
      </c>
      <c r="D119" s="108">
        <v>0</v>
      </c>
      <c r="E119" s="108">
        <v>0</v>
      </c>
      <c r="F119" s="108">
        <v>0</v>
      </c>
      <c r="G119" s="15"/>
      <c r="H119" s="15"/>
      <c r="I119" s="231" t="s">
        <v>100</v>
      </c>
      <c r="J119" s="231"/>
      <c r="K119" s="231"/>
      <c r="L119" s="231"/>
      <c r="M119" s="231"/>
      <c r="N119" s="109">
        <f t="shared" si="1"/>
        <v>4242199</v>
      </c>
      <c r="O119" s="110">
        <v>339791</v>
      </c>
      <c r="P119" s="110">
        <v>321488</v>
      </c>
      <c r="Q119" s="110">
        <v>349202</v>
      </c>
      <c r="R119" s="110">
        <v>349370</v>
      </c>
      <c r="S119" s="110">
        <v>363458</v>
      </c>
      <c r="T119" s="110">
        <v>347320</v>
      </c>
      <c r="U119" s="110">
        <v>363644</v>
      </c>
      <c r="V119" s="110">
        <v>361123</v>
      </c>
      <c r="W119" s="110">
        <v>348416</v>
      </c>
      <c r="X119" s="110">
        <v>365584</v>
      </c>
      <c r="Y119" s="110">
        <v>351271</v>
      </c>
      <c r="Z119" s="110">
        <v>381532</v>
      </c>
    </row>
    <row r="120" spans="1:26" s="112" customFormat="1" ht="30.75" customHeight="1" x14ac:dyDescent="0.3">
      <c r="A120" s="107">
        <v>8</v>
      </c>
      <c r="B120" s="107">
        <v>1</v>
      </c>
      <c r="C120" s="108">
        <v>1</v>
      </c>
      <c r="D120" s="108">
        <v>1</v>
      </c>
      <c r="E120" s="108">
        <v>0</v>
      </c>
      <c r="F120" s="108">
        <v>0</v>
      </c>
      <c r="G120" s="15"/>
      <c r="H120" s="15"/>
      <c r="I120" s="231" t="s">
        <v>101</v>
      </c>
      <c r="J120" s="231"/>
      <c r="K120" s="231"/>
      <c r="L120" s="231"/>
      <c r="M120" s="231"/>
      <c r="N120" s="109">
        <f t="shared" si="1"/>
        <v>2226426</v>
      </c>
      <c r="O120" s="110">
        <v>178332</v>
      </c>
      <c r="P120" s="110">
        <v>168726</v>
      </c>
      <c r="Q120" s="110">
        <v>183271</v>
      </c>
      <c r="R120" s="110">
        <v>183359</v>
      </c>
      <c r="S120" s="110">
        <v>190753</v>
      </c>
      <c r="T120" s="110">
        <v>182283</v>
      </c>
      <c r="U120" s="110">
        <v>190850</v>
      </c>
      <c r="V120" s="110">
        <v>189527</v>
      </c>
      <c r="W120" s="110">
        <v>182859</v>
      </c>
      <c r="X120" s="110">
        <v>191869</v>
      </c>
      <c r="Y120" s="110">
        <v>184357</v>
      </c>
      <c r="Z120" s="110">
        <v>200240</v>
      </c>
    </row>
    <row r="121" spans="1:26" s="112" customFormat="1" ht="15.75" customHeight="1" x14ac:dyDescent="0.3">
      <c r="A121" s="107">
        <v>8</v>
      </c>
      <c r="B121" s="107">
        <v>1</v>
      </c>
      <c r="C121" s="108">
        <v>1</v>
      </c>
      <c r="D121" s="108">
        <v>5</v>
      </c>
      <c r="E121" s="108">
        <v>0</v>
      </c>
      <c r="F121" s="108">
        <v>0</v>
      </c>
      <c r="G121" s="15"/>
      <c r="H121" s="15"/>
      <c r="I121" s="232" t="s">
        <v>36</v>
      </c>
      <c r="J121" s="233"/>
      <c r="K121" s="233"/>
      <c r="L121" s="233"/>
      <c r="M121" s="234"/>
      <c r="N121" s="109">
        <f t="shared" si="1"/>
        <v>0</v>
      </c>
      <c r="O121" s="113">
        <v>0</v>
      </c>
      <c r="P121" s="113">
        <v>0</v>
      </c>
      <c r="Q121" s="113">
        <v>0</v>
      </c>
      <c r="R121" s="113">
        <v>0</v>
      </c>
      <c r="S121" s="113">
        <v>0</v>
      </c>
      <c r="T121" s="113">
        <v>0</v>
      </c>
      <c r="U121" s="113">
        <v>0</v>
      </c>
      <c r="V121" s="113">
        <v>0</v>
      </c>
      <c r="W121" s="113">
        <v>0</v>
      </c>
      <c r="X121" s="113">
        <v>0</v>
      </c>
      <c r="Y121" s="113">
        <v>0</v>
      </c>
      <c r="Z121" s="113">
        <v>0</v>
      </c>
    </row>
    <row r="122" spans="1:26" s="112" customFormat="1" ht="34.5" customHeight="1" x14ac:dyDescent="0.3">
      <c r="A122" s="107">
        <v>8</v>
      </c>
      <c r="B122" s="107">
        <v>1</v>
      </c>
      <c r="C122" s="108">
        <v>1</v>
      </c>
      <c r="D122" s="108">
        <v>5</v>
      </c>
      <c r="E122" s="108">
        <v>0</v>
      </c>
      <c r="F122" s="108">
        <v>1</v>
      </c>
      <c r="G122" s="15"/>
      <c r="H122" s="114"/>
      <c r="I122" s="280" t="s">
        <v>150</v>
      </c>
      <c r="J122" s="280"/>
      <c r="K122" s="280"/>
      <c r="L122" s="280"/>
      <c r="M122" s="281"/>
      <c r="N122" s="109">
        <f t="shared" si="1"/>
        <v>18902980</v>
      </c>
      <c r="O122" s="115">
        <v>1256527</v>
      </c>
      <c r="P122" s="115">
        <v>1649027</v>
      </c>
      <c r="Q122" s="115">
        <v>1420556</v>
      </c>
      <c r="R122" s="115">
        <v>1599375</v>
      </c>
      <c r="S122" s="115">
        <v>1847398</v>
      </c>
      <c r="T122" s="115">
        <v>2222737</v>
      </c>
      <c r="U122" s="115">
        <v>1565509</v>
      </c>
      <c r="V122" s="115">
        <v>1656799</v>
      </c>
      <c r="W122" s="115">
        <v>1517605</v>
      </c>
      <c r="X122" s="115">
        <v>1190086</v>
      </c>
      <c r="Y122" s="115">
        <v>1505886</v>
      </c>
      <c r="Z122" s="115">
        <v>1471475</v>
      </c>
    </row>
    <row r="123" spans="1:26" s="112" customFormat="1" ht="57.75" customHeight="1" x14ac:dyDescent="0.3">
      <c r="A123" s="107">
        <v>8</v>
      </c>
      <c r="B123" s="107">
        <v>1</v>
      </c>
      <c r="C123" s="108">
        <v>1</v>
      </c>
      <c r="D123" s="108">
        <v>5</v>
      </c>
      <c r="E123" s="108">
        <v>0</v>
      </c>
      <c r="F123" s="108">
        <v>2</v>
      </c>
      <c r="G123" s="15"/>
      <c r="H123" s="114"/>
      <c r="I123" s="131" t="s">
        <v>158</v>
      </c>
      <c r="J123" s="131"/>
      <c r="K123" s="131"/>
      <c r="L123" s="131"/>
      <c r="M123" s="132"/>
      <c r="N123" s="109">
        <f t="shared" si="1"/>
        <v>8400000</v>
      </c>
      <c r="O123" s="116">
        <v>700000</v>
      </c>
      <c r="P123" s="116">
        <v>700000</v>
      </c>
      <c r="Q123" s="116">
        <v>700000</v>
      </c>
      <c r="R123" s="116">
        <v>700000</v>
      </c>
      <c r="S123" s="116">
        <v>700000</v>
      </c>
      <c r="T123" s="116">
        <v>700000</v>
      </c>
      <c r="U123" s="116">
        <v>700000</v>
      </c>
      <c r="V123" s="116">
        <v>700000</v>
      </c>
      <c r="W123" s="116">
        <v>700000</v>
      </c>
      <c r="X123" s="116">
        <v>700000</v>
      </c>
      <c r="Y123" s="116">
        <v>700000</v>
      </c>
      <c r="Z123" s="116">
        <v>700000</v>
      </c>
    </row>
    <row r="124" spans="1:26" s="112" customFormat="1" ht="15.75" customHeight="1" x14ac:dyDescent="0.3">
      <c r="A124" s="107">
        <v>8</v>
      </c>
      <c r="B124" s="117" t="s">
        <v>7</v>
      </c>
      <c r="C124" s="118" t="s">
        <v>122</v>
      </c>
      <c r="D124" s="108">
        <v>0</v>
      </c>
      <c r="E124" s="108">
        <v>0</v>
      </c>
      <c r="F124" s="108">
        <v>0</v>
      </c>
      <c r="G124" s="8"/>
      <c r="H124" s="235" t="s">
        <v>93</v>
      </c>
      <c r="I124" s="236"/>
      <c r="J124" s="236"/>
      <c r="K124" s="236"/>
      <c r="L124" s="236"/>
      <c r="M124" s="237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s="112" customFormat="1" ht="30" customHeight="1" x14ac:dyDescent="0.3">
      <c r="A125" s="117" t="s">
        <v>13</v>
      </c>
      <c r="B125" s="107">
        <v>2</v>
      </c>
      <c r="C125" s="108">
        <v>0</v>
      </c>
      <c r="D125" s="108">
        <v>1</v>
      </c>
      <c r="E125" s="108">
        <v>0</v>
      </c>
      <c r="F125" s="108">
        <v>0</v>
      </c>
      <c r="G125" s="15"/>
      <c r="H125" s="15"/>
      <c r="I125" s="220" t="s">
        <v>37</v>
      </c>
      <c r="J125" s="221"/>
      <c r="K125" s="221"/>
      <c r="L125" s="221"/>
      <c r="M125" s="222"/>
      <c r="N125" s="109">
        <f>SUM(O125:Z125)</f>
        <v>98765507</v>
      </c>
      <c r="O125" s="115">
        <v>9876548</v>
      </c>
      <c r="P125" s="115">
        <v>9876551</v>
      </c>
      <c r="Q125" s="115">
        <v>9876551</v>
      </c>
      <c r="R125" s="115">
        <v>9876551</v>
      </c>
      <c r="S125" s="115">
        <v>9876551</v>
      </c>
      <c r="T125" s="115">
        <v>9876551</v>
      </c>
      <c r="U125" s="115">
        <v>9876551</v>
      </c>
      <c r="V125" s="115">
        <v>9876551</v>
      </c>
      <c r="W125" s="115">
        <v>9876551</v>
      </c>
      <c r="X125" s="115">
        <v>9876551</v>
      </c>
      <c r="Y125" s="60">
        <v>0</v>
      </c>
      <c r="Z125" s="60">
        <v>0</v>
      </c>
    </row>
    <row r="126" spans="1:26" s="112" customFormat="1" ht="42.75" customHeight="1" x14ac:dyDescent="0.3">
      <c r="A126" s="117" t="s">
        <v>13</v>
      </c>
      <c r="B126" s="107">
        <v>2</v>
      </c>
      <c r="C126" s="108">
        <v>0</v>
      </c>
      <c r="D126" s="108">
        <v>2</v>
      </c>
      <c r="E126" s="108">
        <v>0</v>
      </c>
      <c r="F126" s="108">
        <v>0</v>
      </c>
      <c r="G126" s="15"/>
      <c r="H126" s="15"/>
      <c r="I126" s="223" t="s">
        <v>38</v>
      </c>
      <c r="J126" s="224"/>
      <c r="K126" s="224"/>
      <c r="L126" s="224"/>
      <c r="M126" s="225"/>
      <c r="N126" s="109">
        <f t="shared" si="1"/>
        <v>92750551</v>
      </c>
      <c r="O126" s="115">
        <v>7729208</v>
      </c>
      <c r="P126" s="115">
        <v>7729213</v>
      </c>
      <c r="Q126" s="115">
        <v>7729213</v>
      </c>
      <c r="R126" s="115">
        <v>7729213</v>
      </c>
      <c r="S126" s="115">
        <v>7729213</v>
      </c>
      <c r="T126" s="115">
        <v>7729213</v>
      </c>
      <c r="U126" s="115">
        <v>7729213</v>
      </c>
      <c r="V126" s="115">
        <v>7729213</v>
      </c>
      <c r="W126" s="115">
        <v>7729213</v>
      </c>
      <c r="X126" s="115">
        <v>7729213</v>
      </c>
      <c r="Y126" s="115">
        <v>7729213</v>
      </c>
      <c r="Z126" s="115">
        <v>7729213</v>
      </c>
    </row>
    <row r="127" spans="1:26" ht="15.75" customHeight="1" x14ac:dyDescent="0.3">
      <c r="A127" s="6" t="s">
        <v>13</v>
      </c>
      <c r="B127" s="5">
        <v>3</v>
      </c>
      <c r="C127" s="12">
        <v>0</v>
      </c>
      <c r="D127" s="12">
        <v>0</v>
      </c>
      <c r="E127" s="34">
        <v>0</v>
      </c>
      <c r="F127" s="34">
        <v>0</v>
      </c>
      <c r="G127" s="104"/>
      <c r="H127" s="211" t="s">
        <v>94</v>
      </c>
      <c r="I127" s="212"/>
      <c r="J127" s="212"/>
      <c r="K127" s="212"/>
      <c r="L127" s="212"/>
      <c r="M127" s="213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s="112" customFormat="1" ht="15.75" customHeight="1" x14ac:dyDescent="0.3">
      <c r="A128" s="117" t="s">
        <v>13</v>
      </c>
      <c r="B128" s="117" t="s">
        <v>8</v>
      </c>
      <c r="C128" s="118" t="s">
        <v>122</v>
      </c>
      <c r="D128" s="108">
        <v>1</v>
      </c>
      <c r="E128" s="108">
        <v>0</v>
      </c>
      <c r="F128" s="108">
        <v>0</v>
      </c>
      <c r="G128" s="15"/>
      <c r="H128" s="15"/>
      <c r="I128" s="226" t="s">
        <v>95</v>
      </c>
      <c r="J128" s="227"/>
      <c r="K128" s="227"/>
      <c r="L128" s="227"/>
      <c r="M128" s="228"/>
      <c r="N128" s="109">
        <f t="shared" si="1"/>
        <v>60000000</v>
      </c>
      <c r="O128" s="58">
        <v>0</v>
      </c>
      <c r="P128" s="58">
        <v>0</v>
      </c>
      <c r="Q128" s="58">
        <v>0</v>
      </c>
      <c r="R128" s="58">
        <v>10000000</v>
      </c>
      <c r="S128" s="58">
        <v>20000000</v>
      </c>
      <c r="T128" s="58">
        <v>10000000</v>
      </c>
      <c r="U128" s="58">
        <v>10000000</v>
      </c>
      <c r="V128" s="58">
        <v>10000000</v>
      </c>
      <c r="W128" s="58">
        <v>0</v>
      </c>
      <c r="X128" s="58">
        <v>0</v>
      </c>
      <c r="Y128" s="58">
        <v>0</v>
      </c>
      <c r="Z128" s="58">
        <v>0</v>
      </c>
    </row>
    <row r="129" spans="1:26" s="112" customFormat="1" ht="16.5" customHeight="1" x14ac:dyDescent="0.3">
      <c r="A129" s="117" t="s">
        <v>13</v>
      </c>
      <c r="B129" s="117" t="s">
        <v>8</v>
      </c>
      <c r="C129" s="118" t="s">
        <v>122</v>
      </c>
      <c r="D129" s="108">
        <v>2</v>
      </c>
      <c r="E129" s="108">
        <v>0</v>
      </c>
      <c r="F129" s="108">
        <v>0</v>
      </c>
      <c r="G129" s="15"/>
      <c r="H129" s="15"/>
      <c r="I129" s="226" t="s">
        <v>96</v>
      </c>
      <c r="J129" s="227"/>
      <c r="K129" s="227"/>
      <c r="L129" s="227"/>
      <c r="M129" s="228"/>
      <c r="N129" s="109">
        <f t="shared" si="1"/>
        <v>60000000</v>
      </c>
      <c r="O129" s="58">
        <v>0</v>
      </c>
      <c r="P129" s="58">
        <v>0</v>
      </c>
      <c r="Q129" s="58">
        <v>0</v>
      </c>
      <c r="R129" s="58">
        <v>12000000</v>
      </c>
      <c r="S129" s="58">
        <v>12000000</v>
      </c>
      <c r="T129" s="58">
        <v>12000000</v>
      </c>
      <c r="U129" s="58">
        <v>12000000</v>
      </c>
      <c r="V129" s="58">
        <v>12000000</v>
      </c>
      <c r="W129" s="58">
        <v>0</v>
      </c>
      <c r="X129" s="58">
        <v>0</v>
      </c>
      <c r="Y129" s="58">
        <v>0</v>
      </c>
      <c r="Z129" s="58">
        <v>0</v>
      </c>
    </row>
    <row r="130" spans="1:26" ht="25.5" customHeight="1" x14ac:dyDescent="0.3">
      <c r="A130" s="5">
        <v>9</v>
      </c>
      <c r="B130" s="6" t="s">
        <v>122</v>
      </c>
      <c r="C130" s="13" t="s">
        <v>122</v>
      </c>
      <c r="D130" s="12">
        <v>0</v>
      </c>
      <c r="E130" s="34">
        <v>0</v>
      </c>
      <c r="F130" s="34">
        <v>0</v>
      </c>
      <c r="G130" s="229" t="s">
        <v>97</v>
      </c>
      <c r="H130" s="229"/>
      <c r="I130" s="230"/>
      <c r="J130" s="230"/>
      <c r="K130" s="230"/>
      <c r="L130" s="230"/>
      <c r="M130" s="230"/>
      <c r="N130" s="47">
        <f t="shared" si="1"/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60">
        <v>0</v>
      </c>
      <c r="W130" s="60">
        <v>0</v>
      </c>
      <c r="X130" s="60">
        <v>0</v>
      </c>
      <c r="Y130" s="60">
        <v>0</v>
      </c>
      <c r="Z130" s="60">
        <v>0</v>
      </c>
    </row>
    <row r="131" spans="1:26" ht="15.75" customHeight="1" x14ac:dyDescent="0.3">
      <c r="A131" s="5">
        <v>0</v>
      </c>
      <c r="B131" s="6" t="s">
        <v>122</v>
      </c>
      <c r="C131" s="13" t="s">
        <v>122</v>
      </c>
      <c r="D131" s="12">
        <v>0</v>
      </c>
      <c r="E131" s="34">
        <v>0</v>
      </c>
      <c r="F131" s="34">
        <v>0</v>
      </c>
      <c r="G131" s="210" t="s">
        <v>0</v>
      </c>
      <c r="H131" s="210"/>
      <c r="I131" s="210"/>
      <c r="J131" s="210"/>
      <c r="K131" s="210"/>
      <c r="L131" s="210"/>
      <c r="M131" s="21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3">
      <c r="A132" s="5">
        <v>0</v>
      </c>
      <c r="B132" s="6" t="s">
        <v>6</v>
      </c>
      <c r="C132" s="13" t="s">
        <v>122</v>
      </c>
      <c r="D132" s="14">
        <v>0</v>
      </c>
      <c r="E132" s="34">
        <v>0</v>
      </c>
      <c r="F132" s="34">
        <v>0</v>
      </c>
      <c r="G132" s="104"/>
      <c r="H132" s="211" t="s">
        <v>1</v>
      </c>
      <c r="I132" s="212"/>
      <c r="J132" s="212"/>
      <c r="K132" s="212"/>
      <c r="L132" s="212"/>
      <c r="M132" s="213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thickBot="1" x14ac:dyDescent="0.35">
      <c r="A133" s="21">
        <v>0</v>
      </c>
      <c r="B133" s="22" t="s">
        <v>6</v>
      </c>
      <c r="C133" s="39" t="s">
        <v>122</v>
      </c>
      <c r="D133" s="23">
        <v>1</v>
      </c>
      <c r="E133" s="34">
        <v>0</v>
      </c>
      <c r="F133" s="34">
        <v>0</v>
      </c>
      <c r="G133" s="24"/>
      <c r="H133" s="24"/>
      <c r="I133" s="214" t="s">
        <v>1</v>
      </c>
      <c r="J133" s="215"/>
      <c r="K133" s="215"/>
      <c r="L133" s="215"/>
      <c r="M133" s="216"/>
      <c r="N133" s="48">
        <f t="shared" si="1"/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</row>
    <row r="134" spans="1:26" ht="19.5" customHeight="1" thickBot="1" x14ac:dyDescent="0.35">
      <c r="A134" s="217" t="s">
        <v>109</v>
      </c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9"/>
      <c r="N134" s="44">
        <f>SUM(O134:Z134)</f>
        <v>592615199.87999988</v>
      </c>
      <c r="O134" s="44">
        <f t="shared" ref="O134:Z134" si="2">SUM(O3:O133)</f>
        <v>48346550.299999997</v>
      </c>
      <c r="P134" s="44">
        <f t="shared" si="2"/>
        <v>45572789.030000001</v>
      </c>
      <c r="Q134" s="45">
        <f t="shared" si="2"/>
        <v>43042525.409999996</v>
      </c>
      <c r="R134" s="45">
        <f t="shared" si="2"/>
        <v>61755491.769999996</v>
      </c>
      <c r="S134" s="45">
        <f t="shared" si="2"/>
        <v>72967836.400000006</v>
      </c>
      <c r="T134" s="45">
        <f t="shared" si="2"/>
        <v>64341122.310000002</v>
      </c>
      <c r="U134" s="45">
        <f t="shared" si="2"/>
        <v>61853566.57</v>
      </c>
      <c r="V134" s="45">
        <f t="shared" si="2"/>
        <v>62092986.399999999</v>
      </c>
      <c r="W134" s="45">
        <f t="shared" si="2"/>
        <v>38139394.399999999</v>
      </c>
      <c r="X134" s="45">
        <f t="shared" si="2"/>
        <v>36102533</v>
      </c>
      <c r="Y134" s="45">
        <f t="shared" si="2"/>
        <v>28430704</v>
      </c>
      <c r="Z134" s="45">
        <f t="shared" si="2"/>
        <v>29969700.289999999</v>
      </c>
    </row>
    <row r="135" spans="1:26" ht="18.75" customHeight="1" thickBot="1" x14ac:dyDescent="0.35">
      <c r="A135" s="207"/>
      <c r="B135" s="208"/>
      <c r="C135" s="208"/>
      <c r="D135" s="208"/>
      <c r="E135" s="209"/>
      <c r="F135" s="49" t="s">
        <v>147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1"/>
    </row>
    <row r="136" spans="1:26" ht="18.75" customHeight="1" x14ac:dyDescent="0.3"/>
    <row r="143" spans="1:26" ht="18.75" customHeight="1" x14ac:dyDescent="0.3"/>
    <row r="145" ht="18.75" customHeight="1" x14ac:dyDescent="0.3"/>
    <row r="150" ht="18.75" customHeight="1" x14ac:dyDescent="0.3"/>
    <row r="152" ht="18.75" customHeight="1" x14ac:dyDescent="0.3"/>
    <row r="154" ht="18.75" customHeight="1" x14ac:dyDescent="0.3"/>
    <row r="156" ht="18.75" customHeight="1" x14ac:dyDescent="0.3"/>
    <row r="158" ht="18.75" customHeight="1" x14ac:dyDescent="0.3"/>
    <row r="162" ht="18.75" customHeight="1" x14ac:dyDescent="0.3"/>
    <row r="163" ht="18.75" customHeight="1" x14ac:dyDescent="0.3"/>
    <row r="164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5" ht="18.75" customHeight="1" x14ac:dyDescent="0.3"/>
    <row r="176" ht="18.75" customHeight="1" x14ac:dyDescent="0.3"/>
    <row r="195" ht="18.75" customHeight="1" x14ac:dyDescent="0.3"/>
    <row r="196" ht="18.75" customHeight="1" x14ac:dyDescent="0.3"/>
    <row r="209" ht="18.75" customHeight="1" x14ac:dyDescent="0.3"/>
    <row r="210" ht="18.75" customHeight="1" x14ac:dyDescent="0.3"/>
    <row r="221" ht="18.75" customHeight="1" x14ac:dyDescent="0.3"/>
    <row r="222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</sheetData>
  <sheetProtection selectLockedCells="1"/>
  <mergeCells count="138">
    <mergeCell ref="I123:M123"/>
    <mergeCell ref="I122:M122"/>
    <mergeCell ref="A1:E1"/>
    <mergeCell ref="G1:M2"/>
    <mergeCell ref="C2:D2"/>
    <mergeCell ref="E2:F2"/>
    <mergeCell ref="J9:M9"/>
    <mergeCell ref="J10:M10"/>
    <mergeCell ref="J11:M11"/>
    <mergeCell ref="J12:M12"/>
    <mergeCell ref="J13:M13"/>
    <mergeCell ref="J14:M14"/>
    <mergeCell ref="G3:M3"/>
    <mergeCell ref="H4:M4"/>
    <mergeCell ref="I5:M5"/>
    <mergeCell ref="I6:M6"/>
    <mergeCell ref="H7:M7"/>
    <mergeCell ref="I8:M8"/>
    <mergeCell ref="I21:M21"/>
    <mergeCell ref="I22:M22"/>
    <mergeCell ref="I23:M23"/>
    <mergeCell ref="H24:M24"/>
    <mergeCell ref="I25:M25"/>
    <mergeCell ref="H26:M26"/>
    <mergeCell ref="I15:M15"/>
    <mergeCell ref="H16:M16"/>
    <mergeCell ref="I17:M17"/>
    <mergeCell ref="H18:M18"/>
    <mergeCell ref="I19:M19"/>
    <mergeCell ref="I20:M20"/>
    <mergeCell ref="H33:M33"/>
    <mergeCell ref="I34:M34"/>
    <mergeCell ref="G35:M35"/>
    <mergeCell ref="H36:M36"/>
    <mergeCell ref="I37:M37"/>
    <mergeCell ref="H38:M38"/>
    <mergeCell ref="I27:M27"/>
    <mergeCell ref="G28:M28"/>
    <mergeCell ref="G29:M29"/>
    <mergeCell ref="H30:M30"/>
    <mergeCell ref="I31:M31"/>
    <mergeCell ref="I32:M32"/>
    <mergeCell ref="I45:M45"/>
    <mergeCell ref="I46:M46"/>
    <mergeCell ref="I47:M47"/>
    <mergeCell ref="I48:M48"/>
    <mergeCell ref="I49:M49"/>
    <mergeCell ref="I50:M50"/>
    <mergeCell ref="I39:M39"/>
    <mergeCell ref="I40:M40"/>
    <mergeCell ref="I41:M41"/>
    <mergeCell ref="I42:M42"/>
    <mergeCell ref="I43:M43"/>
    <mergeCell ref="I44:M44"/>
    <mergeCell ref="I57:M57"/>
    <mergeCell ref="I58:M58"/>
    <mergeCell ref="I59:M59"/>
    <mergeCell ref="I60:M60"/>
    <mergeCell ref="H61:M61"/>
    <mergeCell ref="I62:M62"/>
    <mergeCell ref="H51:M51"/>
    <mergeCell ref="I52:M52"/>
    <mergeCell ref="I53:M53"/>
    <mergeCell ref="I54:M54"/>
    <mergeCell ref="I55:M55"/>
    <mergeCell ref="I56:M56"/>
    <mergeCell ref="G69:M69"/>
    <mergeCell ref="H70:M70"/>
    <mergeCell ref="I71:M71"/>
    <mergeCell ref="I72:M72"/>
    <mergeCell ref="I73:M73"/>
    <mergeCell ref="I74:M74"/>
    <mergeCell ref="I63:M63"/>
    <mergeCell ref="I64:M64"/>
    <mergeCell ref="I65:M65"/>
    <mergeCell ref="I66:M66"/>
    <mergeCell ref="H67:M67"/>
    <mergeCell ref="I68:M68"/>
    <mergeCell ref="G81:M81"/>
    <mergeCell ref="H82:M82"/>
    <mergeCell ref="I83:M83"/>
    <mergeCell ref="I84:M84"/>
    <mergeCell ref="I85:M85"/>
    <mergeCell ref="I86:M86"/>
    <mergeCell ref="I75:M75"/>
    <mergeCell ref="I76:M76"/>
    <mergeCell ref="H77:M77"/>
    <mergeCell ref="I78:M78"/>
    <mergeCell ref="I79:M79"/>
    <mergeCell ref="I80:M80"/>
    <mergeCell ref="I93:M93"/>
    <mergeCell ref="I94:M94"/>
    <mergeCell ref="I95:M95"/>
    <mergeCell ref="I96:M96"/>
    <mergeCell ref="H97:M97"/>
    <mergeCell ref="I98:M98"/>
    <mergeCell ref="I87:M87"/>
    <mergeCell ref="I88:M88"/>
    <mergeCell ref="I89:M89"/>
    <mergeCell ref="I90:M90"/>
    <mergeCell ref="I91:M91"/>
    <mergeCell ref="I92:M92"/>
    <mergeCell ref="I105:M105"/>
    <mergeCell ref="I106:M106"/>
    <mergeCell ref="I107:M107"/>
    <mergeCell ref="I108:M108"/>
    <mergeCell ref="G109:M109"/>
    <mergeCell ref="H110:M110"/>
    <mergeCell ref="H99:M99"/>
    <mergeCell ref="I100:M100"/>
    <mergeCell ref="G101:M101"/>
    <mergeCell ref="H102:M102"/>
    <mergeCell ref="I103:M103"/>
    <mergeCell ref="H104:M104"/>
    <mergeCell ref="N1:Z1"/>
    <mergeCell ref="A135:E135"/>
    <mergeCell ref="G131:M131"/>
    <mergeCell ref="H132:M132"/>
    <mergeCell ref="I133:M133"/>
    <mergeCell ref="A134:M134"/>
    <mergeCell ref="I125:M125"/>
    <mergeCell ref="I126:M126"/>
    <mergeCell ref="H127:M127"/>
    <mergeCell ref="I128:M128"/>
    <mergeCell ref="I129:M129"/>
    <mergeCell ref="G130:M130"/>
    <mergeCell ref="I117:M117"/>
    <mergeCell ref="I118:M118"/>
    <mergeCell ref="I119:M119"/>
    <mergeCell ref="I120:M120"/>
    <mergeCell ref="I121:M121"/>
    <mergeCell ref="H124:M124"/>
    <mergeCell ref="I111:M111"/>
    <mergeCell ref="I112:M112"/>
    <mergeCell ref="I113:M113"/>
    <mergeCell ref="I114:M114"/>
    <mergeCell ref="I115:M115"/>
    <mergeCell ref="I116:M116"/>
  </mergeCells>
  <pageMargins left="0.31496062992125984" right="0.43307086614173229" top="1.1811023622047245" bottom="0.74803149606299213" header="0.51181102362204722" footer="0.31496062992125984"/>
  <pageSetup scale="54" fitToHeight="0" orientation="landscape" r:id="rId1"/>
  <headerFooter>
    <oddHeader>&amp;CFORMATO PARA LA ESTIMACIÓN DE LOS IMPORTES POR RUBRO, TIPO, CLASE Y CONCEPTOS DE INGRESOS, CONTENIDOS EN LAS LEYES DE INGRESOS DE LOS MUNICIPIOS DE MICHOACÁN, DEBIDAMENTE ARMONIZADOS</oddHeader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</vt:lpstr>
      <vt:lpstr>CALENDARIO</vt:lpstr>
      <vt:lpstr>CALENDARIO!Títulos_a_imprimir</vt:lpstr>
      <vt:lpstr>CRI!Títulos_a_imprimir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usuario7</cp:lastModifiedBy>
  <cp:lastPrinted>2017-08-24T15:51:06Z</cp:lastPrinted>
  <dcterms:created xsi:type="dcterms:W3CDTF">2012-07-23T14:55:16Z</dcterms:created>
  <dcterms:modified xsi:type="dcterms:W3CDTF">2017-08-24T19:11:12Z</dcterms:modified>
</cp:coreProperties>
</file>